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2000" windowHeight="9975" activeTab="1"/>
  </bookViews>
  <sheets>
    <sheet name="H26診断結果" sheetId="33" r:id="rId1"/>
    <sheet name="H26診断結果（道路橋以外）" sheetId="34" r:id="rId2"/>
  </sheets>
  <definedNames>
    <definedName name="_xlnm.Print_Area" localSheetId="0">H26診断結果!$A$1:$I$28</definedName>
    <definedName name="_xlnm.Print_Area" localSheetId="1">'H26診断結果（道路橋以外）'!$B$1:$I$20</definedName>
  </definedNames>
  <calcPr calcId="145621"/>
</workbook>
</file>

<file path=xl/calcChain.xml><?xml version="1.0" encoding="utf-8"?>
<calcChain xmlns="http://schemas.openxmlformats.org/spreadsheetml/2006/main">
  <c r="I17" i="34" l="1"/>
  <c r="H17" i="34"/>
  <c r="G17" i="34"/>
  <c r="F17" i="34"/>
  <c r="E17" i="34"/>
  <c r="D17" i="34"/>
  <c r="I16" i="34"/>
  <c r="H16" i="34"/>
  <c r="G16" i="34"/>
  <c r="F16" i="34"/>
  <c r="E16" i="34"/>
  <c r="D16" i="34"/>
  <c r="I15" i="34"/>
  <c r="H15" i="34"/>
  <c r="G15" i="34"/>
  <c r="F15" i="34"/>
  <c r="E15" i="34"/>
  <c r="D15" i="34"/>
  <c r="I14" i="34"/>
  <c r="H14" i="34"/>
  <c r="G14" i="34"/>
  <c r="F14" i="34"/>
  <c r="E14" i="34"/>
  <c r="D14" i="34"/>
  <c r="I13" i="34"/>
  <c r="H13" i="34"/>
  <c r="G13" i="34"/>
  <c r="F13" i="34"/>
  <c r="E13" i="34"/>
  <c r="D13" i="34"/>
  <c r="I12" i="34"/>
  <c r="H12" i="34"/>
  <c r="G12" i="34"/>
  <c r="F12" i="34"/>
  <c r="E12" i="34"/>
  <c r="D12" i="34"/>
  <c r="I11" i="34"/>
  <c r="H11" i="34"/>
  <c r="G11" i="34"/>
  <c r="F11" i="34"/>
  <c r="D11" i="34"/>
  <c r="E11" i="34"/>
  <c r="D10" i="34"/>
  <c r="D9" i="34"/>
  <c r="D8" i="34"/>
  <c r="D7" i="34"/>
  <c r="D6" i="34"/>
  <c r="D5" i="34"/>
  <c r="D4" i="34"/>
  <c r="I10" i="34"/>
  <c r="H10" i="34"/>
  <c r="G10" i="34"/>
  <c r="F10" i="34"/>
  <c r="E10" i="34"/>
  <c r="I9" i="34"/>
  <c r="H9" i="34"/>
  <c r="G9" i="34"/>
  <c r="F9" i="34"/>
  <c r="E9" i="34"/>
  <c r="I8" i="34"/>
  <c r="H8" i="34"/>
  <c r="G8" i="34"/>
  <c r="F8" i="34"/>
  <c r="E8" i="34"/>
  <c r="I7" i="34"/>
  <c r="H7" i="34"/>
  <c r="G7" i="34"/>
  <c r="F7" i="34"/>
  <c r="E7" i="34"/>
  <c r="I6" i="34"/>
  <c r="H6" i="34"/>
  <c r="G6" i="34"/>
  <c r="F6" i="34"/>
  <c r="E6" i="34"/>
  <c r="I5" i="34"/>
  <c r="H5" i="34"/>
  <c r="G5" i="34"/>
  <c r="F5" i="34"/>
  <c r="E5" i="34"/>
  <c r="I4" i="34"/>
  <c r="H4" i="34"/>
  <c r="G4" i="34"/>
  <c r="F4" i="34"/>
  <c r="E4" i="34"/>
  <c r="G105" i="34"/>
  <c r="E105" i="34"/>
  <c r="D105" i="34"/>
  <c r="O26" i="33" l="1"/>
  <c r="O25" i="33"/>
  <c r="O24" i="33"/>
  <c r="O23" i="33"/>
  <c r="O22" i="33"/>
  <c r="O21" i="33"/>
  <c r="O20" i="33"/>
  <c r="O19" i="33"/>
  <c r="O18" i="33"/>
  <c r="O17" i="33"/>
  <c r="O16" i="33"/>
  <c r="O15" i="33"/>
  <c r="O14" i="33"/>
  <c r="O13" i="33"/>
  <c r="O12" i="33"/>
  <c r="O11" i="33"/>
  <c r="O10" i="33"/>
  <c r="O9" i="33"/>
  <c r="O8" i="33"/>
  <c r="O7" i="33"/>
  <c r="O6" i="33"/>
  <c r="O5" i="33"/>
  <c r="M5" i="33"/>
  <c r="I18" i="34" l="1"/>
  <c r="F18" i="34"/>
  <c r="J17" i="34"/>
  <c r="J16" i="34"/>
  <c r="J15" i="34"/>
  <c r="J14" i="34"/>
  <c r="J13" i="34"/>
  <c r="J12" i="34"/>
  <c r="J11" i="34"/>
  <c r="J10" i="34"/>
  <c r="J9" i="34"/>
  <c r="J7" i="34"/>
  <c r="J6" i="34" l="1"/>
  <c r="G18" i="34"/>
  <c r="D18" i="34"/>
  <c r="E18" i="34"/>
  <c r="H18" i="34"/>
  <c r="J5" i="34"/>
  <c r="J4" i="34"/>
  <c r="J8" i="34"/>
  <c r="M8" i="33"/>
  <c r="M7" i="33"/>
  <c r="M6" i="33"/>
  <c r="L8" i="33"/>
  <c r="L7" i="33"/>
  <c r="L6" i="33"/>
  <c r="L5" i="33"/>
  <c r="M9" i="33" l="1"/>
  <c r="M10" i="33"/>
  <c r="L10" i="33"/>
  <c r="J18" i="34"/>
  <c r="L9" i="33"/>
  <c r="G27" i="33"/>
  <c r="D134" i="34" l="1"/>
  <c r="D76" i="34" l="1"/>
  <c r="D47" i="34"/>
  <c r="C27" i="33" l="1"/>
  <c r="H27" i="33" l="1"/>
  <c r="F27" i="33" l="1"/>
  <c r="E27" i="33"/>
  <c r="J133" i="34" l="1"/>
  <c r="J132" i="34"/>
  <c r="J131" i="34"/>
  <c r="J130" i="34"/>
  <c r="J129" i="34"/>
  <c r="J128" i="34"/>
  <c r="J127" i="34"/>
  <c r="J126" i="34"/>
  <c r="J125" i="34"/>
  <c r="J124" i="34"/>
  <c r="J123" i="34"/>
  <c r="J122" i="34"/>
  <c r="J121" i="34"/>
  <c r="J120" i="34"/>
  <c r="J119" i="34"/>
  <c r="J118" i="34"/>
  <c r="J117" i="34"/>
  <c r="J116" i="34"/>
  <c r="J115" i="34"/>
  <c r="J114" i="34"/>
  <c r="J113" i="34"/>
  <c r="J112" i="34"/>
  <c r="J104" i="34"/>
  <c r="J103" i="34"/>
  <c r="J102" i="34"/>
  <c r="J101" i="34"/>
  <c r="J100" i="34"/>
  <c r="J99" i="34"/>
  <c r="J98" i="34"/>
  <c r="J97" i="34"/>
  <c r="J96" i="34"/>
  <c r="J95" i="34"/>
  <c r="J94" i="34"/>
  <c r="J93" i="34"/>
  <c r="J92" i="34"/>
  <c r="J91" i="34"/>
  <c r="J90" i="34"/>
  <c r="J89" i="34"/>
  <c r="J88" i="34"/>
  <c r="J87" i="34"/>
  <c r="J86" i="34"/>
  <c r="J85" i="34"/>
  <c r="J84" i="34"/>
  <c r="J83" i="34"/>
  <c r="J75" i="34"/>
  <c r="J74" i="34"/>
  <c r="J73" i="34"/>
  <c r="J72" i="34"/>
  <c r="J71" i="34"/>
  <c r="J70" i="34"/>
  <c r="J69" i="34"/>
  <c r="J68" i="34"/>
  <c r="J67" i="34"/>
  <c r="J66" i="34"/>
  <c r="J65" i="34"/>
  <c r="J64" i="34"/>
  <c r="J63" i="34"/>
  <c r="J62" i="34"/>
  <c r="J61" i="34"/>
  <c r="J60" i="34"/>
  <c r="J59" i="34"/>
  <c r="J58" i="34"/>
  <c r="J57" i="34"/>
  <c r="J56" i="34"/>
  <c r="J55" i="34"/>
  <c r="J54" i="34"/>
  <c r="J46" i="34"/>
  <c r="J45" i="34"/>
  <c r="J44" i="34"/>
  <c r="J43" i="34"/>
  <c r="J42" i="34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I136" i="34" l="1"/>
  <c r="H136" i="34"/>
  <c r="G136" i="34"/>
  <c r="F136" i="34"/>
  <c r="E136" i="34"/>
  <c r="I134" i="34"/>
  <c r="H134" i="34"/>
  <c r="G134" i="34"/>
  <c r="F134" i="34"/>
  <c r="E134" i="34"/>
  <c r="L133" i="34"/>
  <c r="L132" i="34"/>
  <c r="L131" i="34"/>
  <c r="L130" i="34"/>
  <c r="L129" i="34"/>
  <c r="L128" i="34"/>
  <c r="L127" i="34"/>
  <c r="L126" i="34"/>
  <c r="L125" i="34"/>
  <c r="L124" i="34"/>
  <c r="L123" i="34"/>
  <c r="L122" i="34"/>
  <c r="L121" i="34"/>
  <c r="L120" i="34"/>
  <c r="L119" i="34"/>
  <c r="L118" i="34"/>
  <c r="L117" i="34"/>
  <c r="L116" i="34"/>
  <c r="L115" i="34"/>
  <c r="L114" i="34"/>
  <c r="L113" i="34"/>
  <c r="L112" i="34"/>
  <c r="I107" i="34"/>
  <c r="H107" i="34"/>
  <c r="G107" i="34"/>
  <c r="F107" i="34"/>
  <c r="E107" i="34"/>
  <c r="I105" i="34"/>
  <c r="H105" i="34"/>
  <c r="F105" i="34"/>
  <c r="L104" i="34"/>
  <c r="L103" i="34"/>
  <c r="L102" i="34"/>
  <c r="L101" i="34"/>
  <c r="L100" i="34"/>
  <c r="L99" i="34"/>
  <c r="L98" i="34"/>
  <c r="L97" i="34"/>
  <c r="L96" i="34"/>
  <c r="L95" i="34"/>
  <c r="L94" i="34"/>
  <c r="L93" i="34"/>
  <c r="L92" i="34"/>
  <c r="L91" i="34"/>
  <c r="L90" i="34"/>
  <c r="L89" i="34"/>
  <c r="L88" i="34"/>
  <c r="L87" i="34"/>
  <c r="L86" i="34"/>
  <c r="L85" i="34"/>
  <c r="L84" i="34"/>
  <c r="I78" i="34"/>
  <c r="H78" i="34"/>
  <c r="G78" i="34"/>
  <c r="F78" i="34"/>
  <c r="E78" i="34"/>
  <c r="I76" i="34"/>
  <c r="H76" i="34"/>
  <c r="G76" i="34"/>
  <c r="F76" i="34"/>
  <c r="E76" i="34"/>
  <c r="L75" i="34"/>
  <c r="L74" i="34"/>
  <c r="L73" i="34"/>
  <c r="L72" i="34"/>
  <c r="L71" i="34"/>
  <c r="L70" i="34"/>
  <c r="L69" i="34"/>
  <c r="L68" i="34"/>
  <c r="L67" i="34"/>
  <c r="L66" i="34"/>
  <c r="L65" i="34"/>
  <c r="L64" i="34"/>
  <c r="L63" i="34"/>
  <c r="L62" i="34"/>
  <c r="L61" i="34"/>
  <c r="L60" i="34"/>
  <c r="L59" i="34"/>
  <c r="L57" i="34"/>
  <c r="L56" i="34"/>
  <c r="L55" i="34"/>
  <c r="I49" i="34"/>
  <c r="H49" i="34"/>
  <c r="G49" i="34"/>
  <c r="F49" i="34"/>
  <c r="E49" i="34"/>
  <c r="I47" i="34"/>
  <c r="H47" i="34"/>
  <c r="G47" i="34"/>
  <c r="F47" i="34"/>
  <c r="E47" i="34"/>
  <c r="L46" i="34"/>
  <c r="L45" i="34"/>
  <c r="L44" i="34"/>
  <c r="L43" i="34"/>
  <c r="L42" i="34"/>
  <c r="L41" i="34"/>
  <c r="L40" i="34"/>
  <c r="L39" i="34"/>
  <c r="L38" i="34"/>
  <c r="L37" i="34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107" i="34"/>
  <c r="L106" i="34"/>
  <c r="J134" i="34" l="1"/>
  <c r="G135" i="34" s="1"/>
  <c r="J105" i="34"/>
  <c r="L105" i="34" s="1"/>
  <c r="J76" i="34"/>
  <c r="J77" i="34" s="1"/>
  <c r="J47" i="34"/>
  <c r="E48" i="34" s="1"/>
  <c r="L49" i="34"/>
  <c r="L54" i="34"/>
  <c r="J78" i="34"/>
  <c r="L136" i="34"/>
  <c r="J136" i="34"/>
  <c r="J107" i="34"/>
  <c r="L48" i="34"/>
  <c r="L58" i="34"/>
  <c r="L78" i="34"/>
  <c r="L135" i="34"/>
  <c r="J49" i="34"/>
  <c r="L83" i="34"/>
  <c r="L77" i="34"/>
  <c r="F77" i="34" l="1"/>
  <c r="E106" i="34"/>
  <c r="I106" i="34"/>
  <c r="F106" i="34"/>
  <c r="J106" i="34"/>
  <c r="H77" i="34"/>
  <c r="E77" i="34"/>
  <c r="H106" i="34"/>
  <c r="F48" i="34"/>
  <c r="J48" i="34"/>
  <c r="G77" i="34"/>
  <c r="I77" i="34"/>
  <c r="I48" i="34"/>
  <c r="L76" i="34"/>
  <c r="G106" i="34"/>
  <c r="L47" i="34"/>
  <c r="H48" i="34"/>
  <c r="G48" i="34"/>
  <c r="L134" i="34"/>
  <c r="I135" i="34"/>
  <c r="J135" i="34"/>
  <c r="F135" i="34"/>
  <c r="E135" i="34"/>
  <c r="H135" i="34"/>
  <c r="D27" i="33" l="1"/>
</calcChain>
</file>

<file path=xl/sharedStrings.xml><?xml version="1.0" encoding="utf-8"?>
<sst xmlns="http://schemas.openxmlformats.org/spreadsheetml/2006/main" count="214" uniqueCount="62">
  <si>
    <t>阿武町</t>
    <rPh sb="0" eb="3">
      <t>アブチョウ</t>
    </rPh>
    <phoneticPr fontId="3"/>
  </si>
  <si>
    <t>岩国市</t>
    <rPh sb="0" eb="3">
      <t>イワクニシ</t>
    </rPh>
    <phoneticPr fontId="1"/>
  </si>
  <si>
    <t>宇部市</t>
    <rPh sb="0" eb="3">
      <t>ウベシ</t>
    </rPh>
    <phoneticPr fontId="1"/>
  </si>
  <si>
    <t>上関町</t>
    <rPh sb="0" eb="3">
      <t>カミノセキチョウ</t>
    </rPh>
    <phoneticPr fontId="1"/>
  </si>
  <si>
    <t>下松市</t>
    <rPh sb="0" eb="3">
      <t>クダマツシ</t>
    </rPh>
    <phoneticPr fontId="1"/>
  </si>
  <si>
    <t>山陽小野田市</t>
    <rPh sb="0" eb="2">
      <t>サンヨウ</t>
    </rPh>
    <rPh sb="2" eb="5">
      <t>オノダ</t>
    </rPh>
    <rPh sb="5" eb="6">
      <t>シ</t>
    </rPh>
    <phoneticPr fontId="1"/>
  </si>
  <si>
    <t>下関市</t>
    <rPh sb="0" eb="2">
      <t>シモノセキ</t>
    </rPh>
    <rPh sb="2" eb="3">
      <t>シ</t>
    </rPh>
    <phoneticPr fontId="1"/>
  </si>
  <si>
    <t>周南市</t>
    <rPh sb="0" eb="3">
      <t>シュウナンシ</t>
    </rPh>
    <phoneticPr fontId="1"/>
  </si>
  <si>
    <t>周防大島町</t>
    <rPh sb="0" eb="5">
      <t>スオウオオシマチョウ</t>
    </rPh>
    <phoneticPr fontId="1"/>
  </si>
  <si>
    <t>田布施町</t>
    <rPh sb="0" eb="4">
      <t>タブセチョウ</t>
    </rPh>
    <phoneticPr fontId="1"/>
  </si>
  <si>
    <t>長門市</t>
    <rPh sb="0" eb="3">
      <t>ナガトシ</t>
    </rPh>
    <phoneticPr fontId="1"/>
  </si>
  <si>
    <t>萩市</t>
    <rPh sb="0" eb="2">
      <t>ハギシ</t>
    </rPh>
    <phoneticPr fontId="1"/>
  </si>
  <si>
    <t>光市</t>
    <rPh sb="0" eb="2">
      <t>ヒカリシ</t>
    </rPh>
    <phoneticPr fontId="1"/>
  </si>
  <si>
    <t>防府市</t>
    <rPh sb="0" eb="3">
      <t>ホウフシ</t>
    </rPh>
    <phoneticPr fontId="1"/>
  </si>
  <si>
    <t>美祢市</t>
    <rPh sb="0" eb="3">
      <t>ミネシ</t>
    </rPh>
    <phoneticPr fontId="2"/>
  </si>
  <si>
    <t>柳井市</t>
    <rPh sb="0" eb="3">
      <t>ヤナイシ</t>
    </rPh>
    <phoneticPr fontId="1"/>
  </si>
  <si>
    <t>山口市</t>
    <rPh sb="0" eb="3">
      <t>ヤマグチシ</t>
    </rPh>
    <phoneticPr fontId="1"/>
  </si>
  <si>
    <t>和木町</t>
    <rPh sb="0" eb="3">
      <t>ワキチョウ</t>
    </rPh>
    <phoneticPr fontId="1"/>
  </si>
  <si>
    <t>平生町</t>
    <rPh sb="0" eb="3">
      <t>ヒラオマチ</t>
    </rPh>
    <phoneticPr fontId="3"/>
  </si>
  <si>
    <t>市町合計</t>
    <rPh sb="0" eb="2">
      <t>シマチ</t>
    </rPh>
    <rPh sb="2" eb="4">
      <t>ゴウケイ</t>
    </rPh>
    <phoneticPr fontId="3"/>
  </si>
  <si>
    <t>国土交通省(山口)</t>
    <rPh sb="0" eb="5">
      <t>コクドコウツウショウ</t>
    </rPh>
    <rPh sb="6" eb="8">
      <t>ヤマグチ</t>
    </rPh>
    <phoneticPr fontId="3"/>
  </si>
  <si>
    <t>車両感知器</t>
    <rPh sb="0" eb="2">
      <t>シャリョウ</t>
    </rPh>
    <rPh sb="2" eb="5">
      <t>カンチキ</t>
    </rPh>
    <phoneticPr fontId="3"/>
  </si>
  <si>
    <t>情報版</t>
    <rPh sb="0" eb="3">
      <t>ジョウホウバン</t>
    </rPh>
    <phoneticPr fontId="3"/>
  </si>
  <si>
    <t>門型標識</t>
    <rPh sb="0" eb="2">
      <t>モンガタ</t>
    </rPh>
    <rPh sb="2" eb="4">
      <t>ヒョウシキ</t>
    </rPh>
    <phoneticPr fontId="3"/>
  </si>
  <si>
    <t>山口県</t>
    <rPh sb="0" eb="3">
      <t>ヤマグチケン</t>
    </rPh>
    <phoneticPr fontId="3"/>
  </si>
  <si>
    <t>国（内訳)</t>
    <rPh sb="0" eb="1">
      <t>クニ</t>
    </rPh>
    <rPh sb="2" eb="4">
      <t>ウチワケ</t>
    </rPh>
    <phoneticPr fontId="3"/>
  </si>
  <si>
    <t>合　　計</t>
    <rPh sb="0" eb="1">
      <t>ア</t>
    </rPh>
    <rPh sb="3" eb="4">
      <t>ケイ</t>
    </rPh>
    <phoneticPr fontId="3"/>
  </si>
  <si>
    <t>道路管理者</t>
    <rPh sb="0" eb="2">
      <t>ドウロ</t>
    </rPh>
    <rPh sb="2" eb="5">
      <t>カンリシャ</t>
    </rPh>
    <phoneticPr fontId="3"/>
  </si>
  <si>
    <t>山口県内合計</t>
    <rPh sb="0" eb="2">
      <t>ヤマグチ</t>
    </rPh>
    <rPh sb="2" eb="4">
      <t>ケンナイ</t>
    </rPh>
    <rPh sb="4" eb="6">
      <t>ゴウケイ</t>
    </rPh>
    <phoneticPr fontId="3"/>
  </si>
  <si>
    <t>西日本高速道路㈱</t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</si>
  <si>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</si>
  <si>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</si>
  <si>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</si>
  <si>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</si>
  <si>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Ⅳ橋梁名</t>
    <rPh sb="1" eb="3">
      <t>キョウリョウ</t>
    </rPh>
    <rPh sb="3" eb="4">
      <t>メイ</t>
    </rPh>
    <phoneticPr fontId="3"/>
  </si>
  <si>
    <t>H26年度
点検実施数</t>
    <rPh sb="3" eb="5">
      <t>ネンド</t>
    </rPh>
    <rPh sb="6" eb="8">
      <t>テンケン</t>
    </rPh>
    <rPh sb="8" eb="10">
      <t>ジッシ</t>
    </rPh>
    <rPh sb="10" eb="11">
      <t>スウ</t>
    </rPh>
    <phoneticPr fontId="3"/>
  </si>
  <si>
    <r>
      <t xml:space="preserve">管理施設数
</t>
    </r>
    <r>
      <rPr>
        <sz val="9"/>
        <color theme="1"/>
        <rFont val="ＭＳ Ｐゴシック"/>
        <family val="3"/>
        <charset val="128"/>
        <scheme val="minor"/>
      </rPr>
      <t>(H26.12.31現在</t>
    </r>
    <r>
      <rPr>
        <sz val="10"/>
        <color theme="1"/>
        <rFont val="ＭＳ Ｐゴシック"/>
        <family val="3"/>
        <charset val="128"/>
        <scheme val="minor"/>
      </rPr>
      <t>）</t>
    </r>
    <rPh sb="0" eb="2">
      <t>カンリ</t>
    </rPh>
    <rPh sb="2" eb="4">
      <t>シセツ</t>
    </rPh>
    <rPh sb="4" eb="5">
      <t>スウ</t>
    </rPh>
    <rPh sb="16" eb="18">
      <t>ゲンザイ</t>
    </rPh>
    <phoneticPr fontId="3"/>
  </si>
  <si>
    <t>国</t>
    <rPh sb="0" eb="1">
      <t>クニ</t>
    </rPh>
    <phoneticPr fontId="3"/>
  </si>
  <si>
    <t>NEXCO</t>
    <phoneticPr fontId="3"/>
  </si>
  <si>
    <t>県</t>
    <rPh sb="0" eb="1">
      <t>ケン</t>
    </rPh>
    <phoneticPr fontId="3"/>
  </si>
  <si>
    <t>市町小計</t>
    <rPh sb="0" eb="2">
      <t>シマチ</t>
    </rPh>
    <rPh sb="2" eb="4">
      <t>ショウケイ</t>
    </rPh>
    <phoneticPr fontId="3"/>
  </si>
  <si>
    <t>県市町計</t>
    <rPh sb="0" eb="1">
      <t>ケン</t>
    </rPh>
    <rPh sb="1" eb="3">
      <t>シマチ</t>
    </rPh>
    <rPh sb="3" eb="4">
      <t>ケイ</t>
    </rPh>
    <phoneticPr fontId="3"/>
  </si>
  <si>
    <t>合計</t>
    <rPh sb="0" eb="2">
      <t>ゴウケイ</t>
    </rPh>
    <phoneticPr fontId="3"/>
  </si>
  <si>
    <t>施設数</t>
    <rPh sb="0" eb="2">
      <t>シセツ</t>
    </rPh>
    <rPh sb="2" eb="3">
      <t>スウ</t>
    </rPh>
    <phoneticPr fontId="3"/>
  </si>
  <si>
    <t>H26点検結果</t>
    <rPh sb="3" eb="5">
      <t>テンケン</t>
    </rPh>
    <rPh sb="5" eb="7">
      <t>ケッカ</t>
    </rPh>
    <phoneticPr fontId="3"/>
  </si>
  <si>
    <t>（集計資料）</t>
    <rPh sb="1" eb="3">
      <t>シュウケイ</t>
    </rPh>
    <rPh sb="3" eb="5">
      <t>シリョウ</t>
    </rPh>
    <phoneticPr fontId="3"/>
  </si>
  <si>
    <t>H2７年度道路橋　診断結果　　　</t>
    <rPh sb="3" eb="5">
      <t>ネンド</t>
    </rPh>
    <rPh sb="5" eb="7">
      <t>ドウロ</t>
    </rPh>
    <rPh sb="7" eb="8">
      <t>バシ</t>
    </rPh>
    <rPh sb="9" eb="11">
      <t>シンダン</t>
    </rPh>
    <rPh sb="11" eb="13">
      <t>ケッカ</t>
    </rPh>
    <phoneticPr fontId="3"/>
  </si>
  <si>
    <r>
      <t xml:space="preserve">管理施設数
</t>
    </r>
    <r>
      <rPr>
        <sz val="9"/>
        <color theme="1"/>
        <rFont val="ＭＳ Ｐゴシック"/>
        <family val="3"/>
        <charset val="128"/>
        <scheme val="minor"/>
      </rPr>
      <t>(H2７.12末現在</t>
    </r>
    <r>
      <rPr>
        <sz val="10"/>
        <color theme="1"/>
        <rFont val="ＭＳ Ｐゴシック"/>
        <family val="3"/>
        <charset val="128"/>
        <scheme val="minor"/>
      </rPr>
      <t>）</t>
    </r>
    <rPh sb="0" eb="2">
      <t>カンリ</t>
    </rPh>
    <rPh sb="2" eb="4">
      <t>シセツ</t>
    </rPh>
    <rPh sb="4" eb="5">
      <t>スウ</t>
    </rPh>
    <rPh sb="13" eb="14">
      <t>マツ</t>
    </rPh>
    <rPh sb="14" eb="16">
      <t>ゲンザイ</t>
    </rPh>
    <phoneticPr fontId="3"/>
  </si>
  <si>
    <t>点検実施数</t>
    <rPh sb="0" eb="2">
      <t>テンケン</t>
    </rPh>
    <rPh sb="2" eb="4">
      <t>ジッシ</t>
    </rPh>
    <rPh sb="4" eb="5">
      <t>スウ</t>
    </rPh>
    <phoneticPr fontId="3"/>
  </si>
  <si>
    <t>真名ヶ崎橋</t>
    <rPh sb="0" eb="1">
      <t>マ</t>
    </rPh>
    <rPh sb="1" eb="2">
      <t>ナ</t>
    </rPh>
    <rPh sb="3" eb="4">
      <t>サキ</t>
    </rPh>
    <rPh sb="4" eb="5">
      <t>ハシ</t>
    </rPh>
    <phoneticPr fontId="3"/>
  </si>
  <si>
    <t>鎌磨１号橋</t>
    <rPh sb="0" eb="1">
      <t>カマ</t>
    </rPh>
    <rPh sb="1" eb="2">
      <t>ト</t>
    </rPh>
    <rPh sb="3" eb="5">
      <t>ゴウキョウ</t>
    </rPh>
    <phoneticPr fontId="3"/>
  </si>
  <si>
    <t>松ヶ瀬橋、
第一高千帆橋</t>
    <rPh sb="0" eb="3">
      <t>マツガセ</t>
    </rPh>
    <rPh sb="3" eb="4">
      <t>ハシ</t>
    </rPh>
    <rPh sb="6" eb="7">
      <t>ダイ</t>
    </rPh>
    <rPh sb="7" eb="8">
      <t>イチ</t>
    </rPh>
    <rPh sb="8" eb="11">
      <t>タカチホ</t>
    </rPh>
    <rPh sb="11" eb="12">
      <t>ハシ</t>
    </rPh>
    <phoneticPr fontId="3"/>
  </si>
  <si>
    <r>
      <t xml:space="preserve">管理施設数
</t>
    </r>
    <r>
      <rPr>
        <sz val="9"/>
        <color theme="1"/>
        <rFont val="ＭＳ Ｐゴシック"/>
        <family val="3"/>
        <charset val="128"/>
        <scheme val="minor"/>
      </rPr>
      <t>(H27.12.31現在</t>
    </r>
    <r>
      <rPr>
        <sz val="10"/>
        <color theme="1"/>
        <rFont val="ＭＳ Ｐゴシック"/>
        <family val="3"/>
        <charset val="128"/>
        <scheme val="minor"/>
      </rPr>
      <t>）</t>
    </r>
    <rPh sb="0" eb="2">
      <t>カンリ</t>
    </rPh>
    <rPh sb="2" eb="4">
      <t>シセツ</t>
    </rPh>
    <rPh sb="4" eb="5">
      <t>スウ</t>
    </rPh>
    <rPh sb="16" eb="18">
      <t>ゲンザイ</t>
    </rPh>
    <phoneticPr fontId="3"/>
  </si>
  <si>
    <t>H27年度
点検実施数</t>
    <rPh sb="3" eb="5">
      <t>ネンド</t>
    </rPh>
    <rPh sb="6" eb="8">
      <t>テンケン</t>
    </rPh>
    <rPh sb="8" eb="10">
      <t>ジッシ</t>
    </rPh>
    <rPh sb="10" eb="11">
      <t>スウ</t>
    </rPh>
    <phoneticPr fontId="3"/>
  </si>
  <si>
    <t>平成28年6月30日時点</t>
    <rPh sb="0" eb="2">
      <t>ヘイセイ</t>
    </rPh>
    <rPh sb="4" eb="5">
      <t>ネン</t>
    </rPh>
    <rPh sb="6" eb="7">
      <t>ツキ</t>
    </rPh>
    <rPh sb="9" eb="10">
      <t>ヒ</t>
    </rPh>
    <rPh sb="10" eb="12">
      <t>ジテン</t>
    </rPh>
    <phoneticPr fontId="3"/>
  </si>
  <si>
    <t>H27年度道路附属物等　診断結果</t>
    <rPh sb="5" eb="7">
      <t>ドウロ</t>
    </rPh>
    <rPh sb="7" eb="10">
      <t>フゾクブツ</t>
    </rPh>
    <rPh sb="10" eb="11">
      <t>トウ</t>
    </rPh>
    <phoneticPr fontId="3"/>
  </si>
  <si>
    <t>H27年度横断歩道橋　診断結果</t>
    <phoneticPr fontId="3"/>
  </si>
  <si>
    <t>H27年度大型カルバート　診断結果</t>
    <phoneticPr fontId="3"/>
  </si>
  <si>
    <t>H27年度洞門、スノーシェッド　診断結果</t>
    <phoneticPr fontId="3"/>
  </si>
  <si>
    <t>H27年度門型標識等　診断結果</t>
    <phoneticPr fontId="3"/>
  </si>
  <si>
    <r>
      <t xml:space="preserve">管理施設数
</t>
    </r>
    <r>
      <rPr>
        <sz val="9"/>
        <color theme="1"/>
        <rFont val="ＭＳ Ｐゴシック"/>
        <family val="3"/>
        <charset val="128"/>
        <scheme val="minor"/>
      </rPr>
      <t>(H27.12末現在</t>
    </r>
    <r>
      <rPr>
        <sz val="10"/>
        <color theme="1"/>
        <rFont val="ＭＳ Ｐゴシック"/>
        <family val="3"/>
        <charset val="128"/>
        <scheme val="minor"/>
      </rPr>
      <t>）</t>
    </r>
    <rPh sb="0" eb="2">
      <t>カンリ</t>
    </rPh>
    <rPh sb="2" eb="4">
      <t>シセツ</t>
    </rPh>
    <rPh sb="4" eb="5">
      <t>スウ</t>
    </rPh>
    <rPh sb="13" eb="14">
      <t>マツ</t>
    </rPh>
    <rPh sb="14" eb="16">
      <t>ゲンザイ</t>
    </rPh>
    <phoneticPr fontId="3"/>
  </si>
  <si>
    <t>平成28年６月30日時点</t>
    <rPh sb="0" eb="2">
      <t>ヘイセイ</t>
    </rPh>
    <rPh sb="4" eb="5">
      <t>ネン</t>
    </rPh>
    <rPh sb="6" eb="7">
      <t>ツキ</t>
    </rPh>
    <rPh sb="9" eb="10">
      <t>ヒ</t>
    </rPh>
    <rPh sb="10" eb="12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</si>
</sst>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2" fillId="0" borderId="0" xfId="0" applyFo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38" fontId="7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 wrapText="1"/>
    </xf>
    <xf numFmtId="38" fontId="14" fillId="0" borderId="3" xfId="1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8" fontId="14" fillId="0" borderId="3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 shrinkToFit="1"/>
    </xf>
    <xf numFmtId="38" fontId="14" fillId="0" borderId="7" xfId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 shrinkToFit="1"/>
    </xf>
    <xf numFmtId="38" fontId="14" fillId="0" borderId="2" xfId="1" applyFont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38" fontId="6" fillId="0" borderId="2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shrinkToFit="1"/>
    </xf>
  </cellXfs>
  <cellStyles count="7">
    <cellStyle name="桁区切り" xfId="1" builtinId="6"/>
    <cellStyle name="桁区切り 2" xfId="5"/>
    <cellStyle name="標準" xfId="0" builtinId="0"/>
    <cellStyle name="標準 101" xfId="4"/>
    <cellStyle name="標準 11" xfId="2"/>
    <cellStyle name="標準 2" xfId="3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0</xdr:row>
      <xdr:rowOff>44824</xdr:rowOff>
    </xdr:from>
    <xdr:to>
      <xdr:col>8</xdr:col>
      <xdr:colOff>1120478</xdr:colOff>
      <xdr:row>0</xdr:row>
      <xdr:rowOff>435349</xdr:rowOff>
    </xdr:to>
    <xdr:sp macro="" textlink="">
      <xdr:nvSpPr>
        <xdr:cNvPr id="2" name="正方形/長方形 1"/>
        <xdr:cNvSpPr/>
      </xdr:nvSpPr>
      <xdr:spPr>
        <a:xfrm>
          <a:off x="7014882" y="44824"/>
          <a:ext cx="1501478" cy="3905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8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資料③</a:t>
          </a:r>
          <a:r>
            <a:rPr lang="en-US" altLang="ja-JP" sz="18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-</a:t>
          </a:r>
          <a:r>
            <a:rPr lang="ja-JP" altLang="en-US" sz="18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</a:t>
          </a:r>
          <a:endParaRPr kumimoji="1" lang="ja-JP" altLang="en-US" sz="18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33"/>
  <sheetViews>
    <sheetView showGridLines="0" view="pageBreakPreview" zoomScale="85" zoomScaleNormal="80" zoomScaleSheetLayoutView="85" workbookViewId="0">
      <selection activeCell="I29" sqref="I29"/>
    </sheetView>
  </sheetViews>
  <sheetFormatPr defaultRowHeight="14.25" x14ac:dyDescent="0.15"/>
  <cols>
    <col min="1" max="1" width="4.75" style="1" customWidth="1"/>
    <col min="2" max="2" width="16.5" style="3" bestFit="1" customWidth="1"/>
    <col min="3" max="3" width="12.625" style="3" customWidth="1"/>
    <col min="4" max="8" width="12.625" style="1" customWidth="1"/>
    <col min="9" max="9" width="15.25" style="84" customWidth="1"/>
    <col min="10" max="10" width="2.375" style="1" customWidth="1"/>
    <col min="11" max="11" width="15.125" style="1" customWidth="1"/>
    <col min="12" max="16384" width="9" style="1"/>
  </cols>
  <sheetData>
    <row r="1" spans="2:15" ht="34.5" customHeight="1" x14ac:dyDescent="0.15"/>
    <row r="2" spans="2:15" ht="20.25" customHeight="1" x14ac:dyDescent="0.15">
      <c r="I2" s="91" t="s">
        <v>61</v>
      </c>
    </row>
    <row r="3" spans="2:15" s="4" customFormat="1" ht="21.95" customHeight="1" x14ac:dyDescent="0.15">
      <c r="B3" s="94" t="s">
        <v>46</v>
      </c>
      <c r="C3" s="95"/>
      <c r="D3" s="95"/>
      <c r="E3" s="95"/>
      <c r="F3" s="95"/>
      <c r="G3" s="95"/>
      <c r="H3" s="95"/>
      <c r="I3" s="95"/>
      <c r="K3" s="12"/>
    </row>
    <row r="4" spans="2:15" ht="38.25" customHeight="1" x14ac:dyDescent="0.15">
      <c r="B4" s="5" t="s">
        <v>27</v>
      </c>
      <c r="C4" s="49" t="s">
        <v>47</v>
      </c>
      <c r="D4" s="48" t="s">
        <v>48</v>
      </c>
      <c r="E4" s="26" t="s">
        <v>30</v>
      </c>
      <c r="F4" s="26" t="s">
        <v>31</v>
      </c>
      <c r="G4" s="26" t="s">
        <v>32</v>
      </c>
      <c r="H4" s="26" t="s">
        <v>33</v>
      </c>
      <c r="I4" s="6" t="s">
        <v>34</v>
      </c>
      <c r="L4" s="1" t="s">
        <v>43</v>
      </c>
      <c r="M4" s="57" t="s">
        <v>44</v>
      </c>
      <c r="N4" s="57"/>
    </row>
    <row r="5" spans="2:15" ht="33.75" customHeight="1" x14ac:dyDescent="0.15">
      <c r="B5" s="7" t="s">
        <v>20</v>
      </c>
      <c r="C5" s="60">
        <v>1469</v>
      </c>
      <c r="D5" s="51">
        <v>318</v>
      </c>
      <c r="E5" s="51">
        <v>236</v>
      </c>
      <c r="F5" s="51">
        <v>76</v>
      </c>
      <c r="G5" s="51">
        <v>6</v>
      </c>
      <c r="H5" s="51">
        <v>0</v>
      </c>
      <c r="I5" s="79"/>
      <c r="K5" s="56" t="s">
        <v>37</v>
      </c>
      <c r="L5" s="56">
        <f>C5</f>
        <v>1469</v>
      </c>
      <c r="M5" s="56">
        <f>D5</f>
        <v>318</v>
      </c>
      <c r="N5" s="56"/>
      <c r="O5" s="56">
        <f>SUM(E5:H5)</f>
        <v>318</v>
      </c>
    </row>
    <row r="6" spans="2:15" ht="33.75" customHeight="1" x14ac:dyDescent="0.15">
      <c r="B6" s="14" t="s">
        <v>29</v>
      </c>
      <c r="C6" s="61">
        <v>551</v>
      </c>
      <c r="D6" s="51">
        <v>124</v>
      </c>
      <c r="E6" s="51">
        <v>1</v>
      </c>
      <c r="F6" s="51">
        <v>103</v>
      </c>
      <c r="G6" s="51">
        <v>20</v>
      </c>
      <c r="H6" s="51">
        <v>0</v>
      </c>
      <c r="I6" s="80"/>
      <c r="K6" s="56" t="s">
        <v>38</v>
      </c>
      <c r="L6" s="56">
        <f t="shared" ref="L6:M7" si="0">C6</f>
        <v>551</v>
      </c>
      <c r="M6" s="56">
        <f t="shared" si="0"/>
        <v>124</v>
      </c>
      <c r="N6" s="56"/>
      <c r="O6" s="56">
        <f t="shared" ref="O6:O26" si="1">SUM(E6:H6)</f>
        <v>124</v>
      </c>
    </row>
    <row r="7" spans="2:15" ht="33.75" customHeight="1" x14ac:dyDescent="0.15">
      <c r="B7" s="13" t="s">
        <v>24</v>
      </c>
      <c r="C7" s="62">
        <v>3862</v>
      </c>
      <c r="D7" s="52">
        <v>454</v>
      </c>
      <c r="E7" s="53">
        <v>32</v>
      </c>
      <c r="F7" s="51">
        <v>354</v>
      </c>
      <c r="G7" s="51">
        <v>68</v>
      </c>
      <c r="H7" s="51">
        <v>0</v>
      </c>
      <c r="I7" s="80"/>
      <c r="K7" s="56" t="s">
        <v>39</v>
      </c>
      <c r="L7" s="56">
        <f t="shared" si="0"/>
        <v>3862</v>
      </c>
      <c r="M7" s="56">
        <f t="shared" si="0"/>
        <v>454</v>
      </c>
      <c r="N7" s="56"/>
      <c r="O7" s="56">
        <f t="shared" si="1"/>
        <v>454</v>
      </c>
    </row>
    <row r="8" spans="2:15" ht="33.75" customHeight="1" x14ac:dyDescent="0.15">
      <c r="B8" s="8" t="s">
        <v>6</v>
      </c>
      <c r="C8" s="63">
        <v>1510</v>
      </c>
      <c r="D8" s="51">
        <v>317</v>
      </c>
      <c r="E8" s="51">
        <v>8</v>
      </c>
      <c r="F8" s="51">
        <v>247</v>
      </c>
      <c r="G8" s="51">
        <v>62</v>
      </c>
      <c r="H8" s="51">
        <v>0</v>
      </c>
      <c r="I8" s="81"/>
      <c r="K8" s="56" t="s">
        <v>40</v>
      </c>
      <c r="L8" s="56">
        <f>SUM(C8:C26)</f>
        <v>9722</v>
      </c>
      <c r="M8" s="56">
        <f>SUM(D8:D26)</f>
        <v>1557</v>
      </c>
      <c r="N8" s="56"/>
      <c r="O8" s="56">
        <f t="shared" si="1"/>
        <v>317</v>
      </c>
    </row>
    <row r="9" spans="2:15" ht="33.75" customHeight="1" x14ac:dyDescent="0.15">
      <c r="B9" s="8" t="s">
        <v>2</v>
      </c>
      <c r="C9" s="63">
        <v>434</v>
      </c>
      <c r="D9" s="51">
        <v>44</v>
      </c>
      <c r="E9" s="51">
        <v>0</v>
      </c>
      <c r="F9" s="51">
        <v>26</v>
      </c>
      <c r="G9" s="51">
        <v>17</v>
      </c>
      <c r="H9" s="51">
        <v>1</v>
      </c>
      <c r="I9" s="79" t="s">
        <v>49</v>
      </c>
      <c r="K9" s="56" t="s">
        <v>41</v>
      </c>
      <c r="L9" s="56">
        <f>SUM(L7:L8)</f>
        <v>13584</v>
      </c>
      <c r="M9" s="56">
        <f>SUM(M7:M8)</f>
        <v>2011</v>
      </c>
      <c r="N9" s="56"/>
      <c r="O9" s="56">
        <f t="shared" si="1"/>
        <v>44</v>
      </c>
    </row>
    <row r="10" spans="2:15" ht="33.75" customHeight="1" x14ac:dyDescent="0.15">
      <c r="B10" s="8" t="s">
        <v>16</v>
      </c>
      <c r="C10" s="63">
        <v>1319</v>
      </c>
      <c r="D10" s="51">
        <v>157</v>
      </c>
      <c r="E10" s="51">
        <v>10</v>
      </c>
      <c r="F10" s="51">
        <v>147</v>
      </c>
      <c r="G10" s="51">
        <v>0</v>
      </c>
      <c r="H10" s="51">
        <v>0</v>
      </c>
      <c r="I10" s="81"/>
      <c r="K10" s="56" t="s">
        <v>42</v>
      </c>
      <c r="L10" s="56">
        <f>SUM(L5:L8)</f>
        <v>15604</v>
      </c>
      <c r="M10" s="56">
        <f>SUM(M5:M8)</f>
        <v>2453</v>
      </c>
      <c r="N10" s="56"/>
      <c r="O10" s="56">
        <f t="shared" si="1"/>
        <v>157</v>
      </c>
    </row>
    <row r="11" spans="2:15" ht="33.75" customHeight="1" x14ac:dyDescent="0.15">
      <c r="B11" s="8" t="s">
        <v>11</v>
      </c>
      <c r="C11" s="63">
        <v>721</v>
      </c>
      <c r="D11" s="51">
        <v>36</v>
      </c>
      <c r="E11" s="51">
        <v>0</v>
      </c>
      <c r="F11" s="51">
        <v>14</v>
      </c>
      <c r="G11" s="51">
        <v>22</v>
      </c>
      <c r="H11" s="51">
        <v>0</v>
      </c>
      <c r="I11" s="81"/>
      <c r="O11" s="56">
        <f t="shared" si="1"/>
        <v>36</v>
      </c>
    </row>
    <row r="12" spans="2:15" ht="33.75" customHeight="1" x14ac:dyDescent="0.15">
      <c r="B12" s="8" t="s">
        <v>13</v>
      </c>
      <c r="C12" s="63">
        <v>725</v>
      </c>
      <c r="D12" s="51">
        <v>120</v>
      </c>
      <c r="E12" s="51">
        <v>32</v>
      </c>
      <c r="F12" s="51">
        <v>70</v>
      </c>
      <c r="G12" s="51">
        <v>18</v>
      </c>
      <c r="H12" s="51">
        <v>0</v>
      </c>
      <c r="I12" s="81"/>
      <c r="O12" s="56">
        <f t="shared" si="1"/>
        <v>120</v>
      </c>
    </row>
    <row r="13" spans="2:15" ht="33.75" customHeight="1" x14ac:dyDescent="0.15">
      <c r="B13" s="8" t="s">
        <v>4</v>
      </c>
      <c r="C13" s="63">
        <v>167</v>
      </c>
      <c r="D13" s="51">
        <v>27</v>
      </c>
      <c r="E13" s="51">
        <v>14</v>
      </c>
      <c r="F13" s="51">
        <v>12</v>
      </c>
      <c r="G13" s="51">
        <v>1</v>
      </c>
      <c r="H13" s="51">
        <v>0</v>
      </c>
      <c r="I13" s="81"/>
      <c r="O13" s="56">
        <f t="shared" si="1"/>
        <v>27</v>
      </c>
    </row>
    <row r="14" spans="2:15" ht="33.75" customHeight="1" x14ac:dyDescent="0.15">
      <c r="B14" s="8" t="s">
        <v>1</v>
      </c>
      <c r="C14" s="63">
        <v>1491</v>
      </c>
      <c r="D14" s="54">
        <v>261</v>
      </c>
      <c r="E14" s="51">
        <v>107</v>
      </c>
      <c r="F14" s="51">
        <v>146</v>
      </c>
      <c r="G14" s="51">
        <v>8</v>
      </c>
      <c r="H14" s="51">
        <v>0</v>
      </c>
      <c r="I14" s="81"/>
      <c r="O14" s="56">
        <f t="shared" si="1"/>
        <v>261</v>
      </c>
    </row>
    <row r="15" spans="2:15" ht="33.75" customHeight="1" x14ac:dyDescent="0.15">
      <c r="B15" s="8" t="s">
        <v>12</v>
      </c>
      <c r="C15" s="63">
        <v>181</v>
      </c>
      <c r="D15" s="51">
        <v>22</v>
      </c>
      <c r="E15" s="51">
        <v>1</v>
      </c>
      <c r="F15" s="51">
        <v>16</v>
      </c>
      <c r="G15" s="51">
        <v>5</v>
      </c>
      <c r="H15" s="51">
        <v>0</v>
      </c>
      <c r="I15" s="81"/>
      <c r="O15" s="56">
        <f t="shared" si="1"/>
        <v>22</v>
      </c>
    </row>
    <row r="16" spans="2:15" ht="33.75" customHeight="1" x14ac:dyDescent="0.15">
      <c r="B16" s="8" t="s">
        <v>10</v>
      </c>
      <c r="C16" s="63">
        <v>493</v>
      </c>
      <c r="D16" s="51">
        <v>80</v>
      </c>
      <c r="E16" s="51">
        <v>8</v>
      </c>
      <c r="F16" s="51">
        <v>53</v>
      </c>
      <c r="G16" s="51">
        <v>19</v>
      </c>
      <c r="H16" s="51">
        <v>0</v>
      </c>
      <c r="I16" s="81"/>
      <c r="O16" s="56">
        <f t="shared" si="1"/>
        <v>80</v>
      </c>
    </row>
    <row r="17" spans="2:15" ht="33.75" customHeight="1" x14ac:dyDescent="0.15">
      <c r="B17" s="8" t="s">
        <v>15</v>
      </c>
      <c r="C17" s="63">
        <v>362</v>
      </c>
      <c r="D17" s="51">
        <v>77</v>
      </c>
      <c r="E17" s="51">
        <v>28</v>
      </c>
      <c r="F17" s="51">
        <v>47</v>
      </c>
      <c r="G17" s="51">
        <v>1</v>
      </c>
      <c r="H17" s="51">
        <v>1</v>
      </c>
      <c r="I17" s="81" t="s">
        <v>50</v>
      </c>
      <c r="O17" s="56">
        <f t="shared" si="1"/>
        <v>77</v>
      </c>
    </row>
    <row r="18" spans="2:15" ht="33.75" customHeight="1" x14ac:dyDescent="0.15">
      <c r="B18" s="8" t="s">
        <v>14</v>
      </c>
      <c r="C18" s="63">
        <v>525</v>
      </c>
      <c r="D18" s="51">
        <v>100</v>
      </c>
      <c r="E18" s="51">
        <v>6</v>
      </c>
      <c r="F18" s="51">
        <v>40</v>
      </c>
      <c r="G18" s="51">
        <v>54</v>
      </c>
      <c r="H18" s="51">
        <v>0</v>
      </c>
      <c r="I18" s="81"/>
      <c r="O18" s="56">
        <f t="shared" si="1"/>
        <v>100</v>
      </c>
    </row>
    <row r="19" spans="2:15" ht="33.75" customHeight="1" x14ac:dyDescent="0.15">
      <c r="B19" s="8" t="s">
        <v>7</v>
      </c>
      <c r="C19" s="63">
        <v>782</v>
      </c>
      <c r="D19" s="51">
        <v>141</v>
      </c>
      <c r="E19" s="51">
        <v>25</v>
      </c>
      <c r="F19" s="51">
        <v>88</v>
      </c>
      <c r="G19" s="51">
        <v>28</v>
      </c>
      <c r="H19" s="51">
        <v>0</v>
      </c>
      <c r="I19" s="81"/>
      <c r="O19" s="56">
        <f t="shared" si="1"/>
        <v>141</v>
      </c>
    </row>
    <row r="20" spans="2:15" ht="33.75" customHeight="1" x14ac:dyDescent="0.15">
      <c r="B20" s="8" t="s">
        <v>5</v>
      </c>
      <c r="C20" s="63">
        <v>224</v>
      </c>
      <c r="D20" s="51">
        <v>43</v>
      </c>
      <c r="E20" s="51">
        <v>28</v>
      </c>
      <c r="F20" s="51">
        <v>8</v>
      </c>
      <c r="G20" s="51">
        <v>5</v>
      </c>
      <c r="H20" s="51">
        <v>2</v>
      </c>
      <c r="I20" s="79" t="s">
        <v>51</v>
      </c>
      <c r="O20" s="56">
        <f t="shared" si="1"/>
        <v>43</v>
      </c>
    </row>
    <row r="21" spans="2:15" ht="33.75" customHeight="1" x14ac:dyDescent="0.15">
      <c r="B21" s="8" t="s">
        <v>8</v>
      </c>
      <c r="C21" s="63">
        <v>336</v>
      </c>
      <c r="D21" s="51">
        <v>88</v>
      </c>
      <c r="E21" s="51">
        <v>3</v>
      </c>
      <c r="F21" s="51">
        <v>70</v>
      </c>
      <c r="G21" s="51">
        <v>15</v>
      </c>
      <c r="H21" s="51">
        <v>0</v>
      </c>
      <c r="I21" s="81"/>
      <c r="O21" s="56">
        <f t="shared" si="1"/>
        <v>88</v>
      </c>
    </row>
    <row r="22" spans="2:15" ht="33.75" customHeight="1" x14ac:dyDescent="0.15">
      <c r="B22" s="8" t="s">
        <v>17</v>
      </c>
      <c r="C22" s="63">
        <v>37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81"/>
      <c r="O22" s="56">
        <f t="shared" si="1"/>
        <v>0</v>
      </c>
    </row>
    <row r="23" spans="2:15" ht="33.75" customHeight="1" x14ac:dyDescent="0.15">
      <c r="B23" s="8" t="s">
        <v>3</v>
      </c>
      <c r="C23" s="63">
        <v>46</v>
      </c>
      <c r="D23" s="51">
        <v>10</v>
      </c>
      <c r="E23" s="51">
        <v>7</v>
      </c>
      <c r="F23" s="51">
        <v>0</v>
      </c>
      <c r="G23" s="51">
        <v>3</v>
      </c>
      <c r="H23" s="51">
        <v>0</v>
      </c>
      <c r="I23" s="81"/>
      <c r="O23" s="56">
        <f t="shared" si="1"/>
        <v>10</v>
      </c>
    </row>
    <row r="24" spans="2:15" ht="33.75" customHeight="1" x14ac:dyDescent="0.15">
      <c r="B24" s="8" t="s">
        <v>9</v>
      </c>
      <c r="C24" s="63">
        <v>123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81"/>
      <c r="O24" s="56">
        <f t="shared" si="1"/>
        <v>0</v>
      </c>
    </row>
    <row r="25" spans="2:15" ht="33.75" customHeight="1" x14ac:dyDescent="0.15">
      <c r="B25" s="8" t="s">
        <v>18</v>
      </c>
      <c r="C25" s="63">
        <v>136</v>
      </c>
      <c r="D25" s="51">
        <v>2</v>
      </c>
      <c r="E25" s="51">
        <v>2</v>
      </c>
      <c r="F25" s="51">
        <v>0</v>
      </c>
      <c r="G25" s="51">
        <v>0</v>
      </c>
      <c r="H25" s="51">
        <v>0</v>
      </c>
      <c r="I25" s="81"/>
      <c r="O25" s="56">
        <f t="shared" si="1"/>
        <v>2</v>
      </c>
    </row>
    <row r="26" spans="2:15" ht="33.75" customHeight="1" thickBot="1" x14ac:dyDescent="0.2">
      <c r="B26" s="8" t="s">
        <v>0</v>
      </c>
      <c r="C26" s="63">
        <v>110</v>
      </c>
      <c r="D26" s="55">
        <v>32</v>
      </c>
      <c r="E26" s="55">
        <v>2</v>
      </c>
      <c r="F26" s="55">
        <v>14</v>
      </c>
      <c r="G26" s="55">
        <v>16</v>
      </c>
      <c r="H26" s="55">
        <v>0</v>
      </c>
      <c r="I26" s="82"/>
      <c r="O26" s="56">
        <f t="shared" si="1"/>
        <v>32</v>
      </c>
    </row>
    <row r="27" spans="2:15" ht="34.5" customHeight="1" thickTop="1" x14ac:dyDescent="0.15">
      <c r="B27" s="28" t="s">
        <v>28</v>
      </c>
      <c r="C27" s="64">
        <f>SUM(C5:C26)</f>
        <v>15604</v>
      </c>
      <c r="D27" s="50">
        <f t="shared" ref="D27:H27" si="2">SUM(D5:D26)</f>
        <v>2453</v>
      </c>
      <c r="E27" s="50">
        <f t="shared" si="2"/>
        <v>550</v>
      </c>
      <c r="F27" s="50">
        <f t="shared" si="2"/>
        <v>1531</v>
      </c>
      <c r="G27" s="50">
        <f>SUM(G5:G26)</f>
        <v>368</v>
      </c>
      <c r="H27" s="50">
        <f t="shared" si="2"/>
        <v>4</v>
      </c>
      <c r="I27" s="83"/>
    </row>
    <row r="28" spans="2:15" ht="23.25" customHeight="1" x14ac:dyDescent="0.15">
      <c r="B28" s="15"/>
      <c r="C28" s="29"/>
      <c r="D28" s="25"/>
      <c r="E28" s="25"/>
      <c r="H28" s="88"/>
      <c r="I28" s="90"/>
    </row>
    <row r="29" spans="2:15" ht="21.95" customHeight="1" x14ac:dyDescent="0.15"/>
    <row r="30" spans="2:15" ht="21.95" customHeight="1" x14ac:dyDescent="0.15">
      <c r="B30" s="27"/>
      <c r="C30" s="27"/>
    </row>
    <row r="31" spans="2:15" ht="44.25" customHeight="1" x14ac:dyDescent="0.15">
      <c r="B31" s="92"/>
      <c r="C31" s="93"/>
      <c r="D31" s="93"/>
      <c r="E31" s="93"/>
      <c r="F31" s="93"/>
      <c r="G31" s="93"/>
      <c r="H31" s="93"/>
      <c r="I31" s="93"/>
    </row>
    <row r="32" spans="2:15" ht="21.95" customHeight="1" x14ac:dyDescent="0.15">
      <c r="B32" s="27"/>
      <c r="C32" s="27"/>
    </row>
    <row r="33" ht="21.95" customHeight="1" x14ac:dyDescent="0.15"/>
  </sheetData>
  <mergeCells count="2">
    <mergeCell ref="B31:I31"/>
    <mergeCell ref="B3:I3"/>
  </mergeCells>
  <phoneticPr fontId="3"/>
  <printOptions horizontalCentered="1"/>
  <pageMargins left="0.19685039370078741" right="0.19685039370078741" top="0.59055118110236227" bottom="0.39370078740157483" header="0.31496062992125984" footer="0.31496062992125984"/>
  <pageSetup paperSize="9" scale="92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39"/>
  <sheetViews>
    <sheetView showGridLines="0" tabSelected="1" view="pageBreakPreview" topLeftCell="A2" zoomScale="115" zoomScaleNormal="100" zoomScaleSheetLayoutView="115" workbookViewId="0">
      <selection activeCell="N10" sqref="N10"/>
    </sheetView>
  </sheetViews>
  <sheetFormatPr defaultRowHeight="14.25" x14ac:dyDescent="0.15"/>
  <cols>
    <col min="1" max="1" width="3.5" style="35" bestFit="1" customWidth="1"/>
    <col min="2" max="2" width="7.125" style="35" customWidth="1"/>
    <col min="3" max="3" width="16.5" style="43" bestFit="1" customWidth="1"/>
    <col min="4" max="4" width="13.625" style="43" customWidth="1"/>
    <col min="5" max="9" width="13.625" style="35" customWidth="1"/>
    <col min="10" max="10" width="11.625" style="35" customWidth="1"/>
    <col min="11" max="11" width="1.125" style="35" customWidth="1"/>
    <col min="12" max="12" width="9" style="37"/>
    <col min="13" max="13" width="9" style="35" bestFit="1" customWidth="1"/>
    <col min="14" max="14" width="9.125" style="35" bestFit="1" customWidth="1"/>
    <col min="15" max="15" width="2.5" style="35" bestFit="1" customWidth="1"/>
    <col min="16" max="16" width="14" style="35" bestFit="1" customWidth="1"/>
    <col min="17" max="16384" width="9" style="35"/>
  </cols>
  <sheetData>
    <row r="1" spans="3:10" ht="21" customHeight="1" x14ac:dyDescent="0.15">
      <c r="C1" s="67"/>
      <c r="D1" s="67"/>
      <c r="E1" s="67"/>
      <c r="F1" s="67"/>
      <c r="G1" s="23"/>
      <c r="H1" s="23"/>
      <c r="I1" s="68"/>
      <c r="J1" s="68"/>
    </row>
    <row r="2" spans="3:10" ht="21" customHeight="1" x14ac:dyDescent="0.15">
      <c r="C2" s="33"/>
      <c r="D2" s="33"/>
      <c r="E2" s="32" t="s">
        <v>55</v>
      </c>
      <c r="F2" s="32"/>
      <c r="G2" s="32"/>
      <c r="H2" s="85"/>
      <c r="I2" s="87" t="s">
        <v>54</v>
      </c>
      <c r="J2" s="32"/>
    </row>
    <row r="3" spans="3:10" ht="31.5" customHeight="1" x14ac:dyDescent="0.15">
      <c r="C3" s="19" t="s">
        <v>27</v>
      </c>
      <c r="D3" s="49" t="s">
        <v>60</v>
      </c>
      <c r="E3" s="48" t="s">
        <v>53</v>
      </c>
      <c r="F3" s="36" t="s">
        <v>30</v>
      </c>
      <c r="G3" s="36" t="s">
        <v>31</v>
      </c>
      <c r="H3" s="36" t="s">
        <v>32</v>
      </c>
      <c r="I3" s="36" t="s">
        <v>33</v>
      </c>
      <c r="J3" s="16" t="s">
        <v>26</v>
      </c>
    </row>
    <row r="4" spans="3:10" ht="21" customHeight="1" x14ac:dyDescent="0.15">
      <c r="C4" s="20" t="s">
        <v>20</v>
      </c>
      <c r="D4" s="74">
        <f>D24+D54+D83+D112</f>
        <v>225</v>
      </c>
      <c r="E4" s="74">
        <f>E24+E54+E83+E112</f>
        <v>35</v>
      </c>
      <c r="F4" s="74">
        <f t="shared" ref="F4:I4" si="0">F24+F54+F83+F112</f>
        <v>13</v>
      </c>
      <c r="G4" s="74">
        <f t="shared" si="0"/>
        <v>22</v>
      </c>
      <c r="H4" s="74">
        <f t="shared" si="0"/>
        <v>0</v>
      </c>
      <c r="I4" s="74">
        <f t="shared" si="0"/>
        <v>0</v>
      </c>
      <c r="J4" s="16">
        <f t="shared" ref="J4:J18" si="1">SUM(F4:I4)</f>
        <v>35</v>
      </c>
    </row>
    <row r="5" spans="3:10" ht="21" customHeight="1" x14ac:dyDescent="0.15">
      <c r="C5" s="17" t="s">
        <v>29</v>
      </c>
      <c r="D5" s="71">
        <f>D55+D113</f>
        <v>118</v>
      </c>
      <c r="E5" s="71">
        <f>E55+E113</f>
        <v>45</v>
      </c>
      <c r="F5" s="71">
        <f t="shared" ref="F5:I5" si="2">F55+F113</f>
        <v>19</v>
      </c>
      <c r="G5" s="71">
        <f t="shared" si="2"/>
        <v>20</v>
      </c>
      <c r="H5" s="71">
        <f t="shared" si="2"/>
        <v>6</v>
      </c>
      <c r="I5" s="71">
        <f t="shared" si="2"/>
        <v>0</v>
      </c>
      <c r="J5" s="20">
        <f t="shared" si="1"/>
        <v>45</v>
      </c>
    </row>
    <row r="6" spans="3:10" ht="21" customHeight="1" x14ac:dyDescent="0.15">
      <c r="C6" s="21" t="s">
        <v>24</v>
      </c>
      <c r="D6" s="72">
        <f>D26+D56+D85+D114</f>
        <v>211</v>
      </c>
      <c r="E6" s="72">
        <f>E26+E56+E85+E114</f>
        <v>114</v>
      </c>
      <c r="F6" s="72">
        <f t="shared" ref="F6:I6" si="3">F26+F56+F85+F114</f>
        <v>2</v>
      </c>
      <c r="G6" s="72">
        <f t="shared" si="3"/>
        <v>57</v>
      </c>
      <c r="H6" s="72">
        <f t="shared" si="3"/>
        <v>55</v>
      </c>
      <c r="I6" s="72">
        <f t="shared" si="3"/>
        <v>0</v>
      </c>
      <c r="J6" s="16">
        <f t="shared" si="1"/>
        <v>114</v>
      </c>
    </row>
    <row r="7" spans="3:10" ht="21" customHeight="1" x14ac:dyDescent="0.15">
      <c r="C7" s="18" t="s">
        <v>6</v>
      </c>
      <c r="D7" s="75">
        <f>D27</f>
        <v>6</v>
      </c>
      <c r="E7" s="75">
        <f>E27</f>
        <v>2</v>
      </c>
      <c r="F7" s="75">
        <f t="shared" ref="F7:I7" si="4">F27</f>
        <v>0</v>
      </c>
      <c r="G7" s="75">
        <f t="shared" si="4"/>
        <v>0</v>
      </c>
      <c r="H7" s="75">
        <f t="shared" si="4"/>
        <v>2</v>
      </c>
      <c r="I7" s="75">
        <f t="shared" si="4"/>
        <v>0</v>
      </c>
      <c r="J7" s="38">
        <f t="shared" si="1"/>
        <v>2</v>
      </c>
    </row>
    <row r="8" spans="3:10" ht="21" customHeight="1" x14ac:dyDescent="0.15">
      <c r="C8" s="18" t="s">
        <v>2</v>
      </c>
      <c r="D8" s="75">
        <f>D28+D116</f>
        <v>6</v>
      </c>
      <c r="E8" s="75">
        <f>E28+E116</f>
        <v>0</v>
      </c>
      <c r="F8" s="75">
        <f t="shared" ref="F8:I8" si="5">F28+F116</f>
        <v>0</v>
      </c>
      <c r="G8" s="75">
        <f t="shared" si="5"/>
        <v>0</v>
      </c>
      <c r="H8" s="75">
        <f t="shared" si="5"/>
        <v>0</v>
      </c>
      <c r="I8" s="75">
        <f t="shared" si="5"/>
        <v>0</v>
      </c>
      <c r="J8" s="38">
        <f t="shared" si="1"/>
        <v>0</v>
      </c>
    </row>
    <row r="9" spans="3:10" ht="21" customHeight="1" x14ac:dyDescent="0.15">
      <c r="C9" s="18" t="s">
        <v>16</v>
      </c>
      <c r="D9" s="70">
        <f>+D29</f>
        <v>2</v>
      </c>
      <c r="E9" s="70">
        <f>+E29</f>
        <v>0</v>
      </c>
      <c r="F9" s="70">
        <f t="shared" ref="F9:I9" si="6">+F29</f>
        <v>0</v>
      </c>
      <c r="G9" s="70">
        <f t="shared" si="6"/>
        <v>0</v>
      </c>
      <c r="H9" s="70">
        <f t="shared" si="6"/>
        <v>0</v>
      </c>
      <c r="I9" s="70">
        <f t="shared" si="6"/>
        <v>0</v>
      </c>
      <c r="J9" s="38">
        <f t="shared" si="1"/>
        <v>0</v>
      </c>
    </row>
    <row r="10" spans="3:10" ht="21" customHeight="1" x14ac:dyDescent="0.15">
      <c r="C10" s="18" t="s">
        <v>13</v>
      </c>
      <c r="D10" s="70">
        <f>+D31</f>
        <v>3</v>
      </c>
      <c r="E10" s="70">
        <f>+E31</f>
        <v>0</v>
      </c>
      <c r="F10" s="70">
        <f t="shared" ref="F10:I10" si="7">+F31</f>
        <v>0</v>
      </c>
      <c r="G10" s="70">
        <f t="shared" si="7"/>
        <v>0</v>
      </c>
      <c r="H10" s="70">
        <f t="shared" si="7"/>
        <v>0</v>
      </c>
      <c r="I10" s="70">
        <f t="shared" si="7"/>
        <v>0</v>
      </c>
      <c r="J10" s="38">
        <f t="shared" si="1"/>
        <v>0</v>
      </c>
    </row>
    <row r="11" spans="3:10" ht="21" customHeight="1" x14ac:dyDescent="0.15">
      <c r="C11" s="18" t="s">
        <v>4</v>
      </c>
      <c r="D11" s="70">
        <f>+D32</f>
        <v>3</v>
      </c>
      <c r="E11" s="70">
        <f>+E32</f>
        <v>0</v>
      </c>
      <c r="F11" s="70">
        <f t="shared" ref="F11:I11" si="8">+F32</f>
        <v>0</v>
      </c>
      <c r="G11" s="70">
        <f t="shared" si="8"/>
        <v>0</v>
      </c>
      <c r="H11" s="70">
        <f t="shared" si="8"/>
        <v>0</v>
      </c>
      <c r="I11" s="70">
        <f t="shared" si="8"/>
        <v>0</v>
      </c>
      <c r="J11" s="38">
        <f t="shared" si="1"/>
        <v>0</v>
      </c>
    </row>
    <row r="12" spans="3:10" ht="21" customHeight="1" x14ac:dyDescent="0.15">
      <c r="C12" s="18" t="s">
        <v>1</v>
      </c>
      <c r="D12" s="75">
        <f>+D33+D92</f>
        <v>7</v>
      </c>
      <c r="E12" s="75">
        <f t="shared" ref="E12:I12" si="9">+E33+E92</f>
        <v>1</v>
      </c>
      <c r="F12" s="75">
        <f t="shared" si="9"/>
        <v>0</v>
      </c>
      <c r="G12" s="75">
        <f t="shared" si="9"/>
        <v>0</v>
      </c>
      <c r="H12" s="75">
        <f t="shared" si="9"/>
        <v>1</v>
      </c>
      <c r="I12" s="75">
        <f t="shared" si="9"/>
        <v>0</v>
      </c>
      <c r="J12" s="38">
        <f t="shared" si="1"/>
        <v>1</v>
      </c>
    </row>
    <row r="13" spans="3:10" ht="21" customHeight="1" x14ac:dyDescent="0.15">
      <c r="C13" s="18" t="s">
        <v>14</v>
      </c>
      <c r="D13" s="73">
        <f>+D125</f>
        <v>4</v>
      </c>
      <c r="E13" s="73">
        <f t="shared" ref="E13:I13" si="10">+E125</f>
        <v>4</v>
      </c>
      <c r="F13" s="73">
        <f t="shared" si="10"/>
        <v>3</v>
      </c>
      <c r="G13" s="73">
        <f t="shared" si="10"/>
        <v>1</v>
      </c>
      <c r="H13" s="73">
        <f t="shared" si="10"/>
        <v>0</v>
      </c>
      <c r="I13" s="73">
        <f t="shared" si="10"/>
        <v>0</v>
      </c>
      <c r="J13" s="16">
        <f t="shared" si="1"/>
        <v>4</v>
      </c>
    </row>
    <row r="14" spans="3:10" ht="21" customHeight="1" x14ac:dyDescent="0.15">
      <c r="C14" s="18" t="s">
        <v>7</v>
      </c>
      <c r="D14" s="75">
        <f>+D38</f>
        <v>6</v>
      </c>
      <c r="E14" s="75">
        <f t="shared" ref="E14:I14" si="11">+E38</f>
        <v>4</v>
      </c>
      <c r="F14" s="75">
        <f t="shared" si="11"/>
        <v>0</v>
      </c>
      <c r="G14" s="75">
        <f t="shared" si="11"/>
        <v>2</v>
      </c>
      <c r="H14" s="75">
        <f t="shared" si="11"/>
        <v>2</v>
      </c>
      <c r="I14" s="75">
        <f t="shared" si="11"/>
        <v>0</v>
      </c>
      <c r="J14" s="38">
        <f t="shared" si="1"/>
        <v>4</v>
      </c>
    </row>
    <row r="15" spans="3:10" ht="21" customHeight="1" x14ac:dyDescent="0.15">
      <c r="C15" s="18" t="s">
        <v>5</v>
      </c>
      <c r="D15" s="75">
        <f>+D39</f>
        <v>2</v>
      </c>
      <c r="E15" s="75">
        <f t="shared" ref="E15:I15" si="12">+E39</f>
        <v>2</v>
      </c>
      <c r="F15" s="75">
        <f t="shared" si="12"/>
        <v>0</v>
      </c>
      <c r="G15" s="75">
        <f t="shared" si="12"/>
        <v>1</v>
      </c>
      <c r="H15" s="75">
        <f t="shared" si="12"/>
        <v>1</v>
      </c>
      <c r="I15" s="75">
        <f t="shared" si="12"/>
        <v>0</v>
      </c>
      <c r="J15" s="38">
        <f t="shared" si="1"/>
        <v>2</v>
      </c>
    </row>
    <row r="16" spans="3:10" ht="21" customHeight="1" x14ac:dyDescent="0.15">
      <c r="C16" s="8" t="s">
        <v>9</v>
      </c>
      <c r="D16" s="76">
        <f>+D44</f>
        <v>1</v>
      </c>
      <c r="E16" s="76">
        <f t="shared" ref="E16:I16" si="13">+E44</f>
        <v>0</v>
      </c>
      <c r="F16" s="76">
        <f t="shared" si="13"/>
        <v>0</v>
      </c>
      <c r="G16" s="76">
        <f t="shared" si="13"/>
        <v>0</v>
      </c>
      <c r="H16" s="76">
        <f t="shared" si="13"/>
        <v>0</v>
      </c>
      <c r="I16" s="76">
        <f t="shared" si="13"/>
        <v>0</v>
      </c>
      <c r="J16" s="38">
        <f t="shared" si="1"/>
        <v>0</v>
      </c>
    </row>
    <row r="17" spans="1:12" ht="21" customHeight="1" thickBot="1" x14ac:dyDescent="0.2">
      <c r="C17" s="18" t="s">
        <v>18</v>
      </c>
      <c r="D17" s="73">
        <f>+D45</f>
        <v>1</v>
      </c>
      <c r="E17" s="73">
        <f t="shared" ref="E17:I17" si="14">+E45</f>
        <v>0</v>
      </c>
      <c r="F17" s="73">
        <f t="shared" si="14"/>
        <v>0</v>
      </c>
      <c r="G17" s="73">
        <f t="shared" si="14"/>
        <v>0</v>
      </c>
      <c r="H17" s="73">
        <f t="shared" si="14"/>
        <v>0</v>
      </c>
      <c r="I17" s="73">
        <f t="shared" si="14"/>
        <v>0</v>
      </c>
      <c r="J17" s="40">
        <f t="shared" si="1"/>
        <v>0</v>
      </c>
    </row>
    <row r="18" spans="1:12" ht="21" customHeight="1" thickTop="1" x14ac:dyDescent="0.15">
      <c r="C18" s="69" t="s">
        <v>28</v>
      </c>
      <c r="D18" s="77">
        <f>SUBTOTAL(9,D4:D17)</f>
        <v>595</v>
      </c>
      <c r="E18" s="77">
        <f t="shared" ref="E18:I18" si="15">SUBTOTAL(9,E4:E17)</f>
        <v>207</v>
      </c>
      <c r="F18" s="77">
        <f t="shared" si="15"/>
        <v>37</v>
      </c>
      <c r="G18" s="77">
        <f t="shared" si="15"/>
        <v>103</v>
      </c>
      <c r="H18" s="77">
        <f t="shared" si="15"/>
        <v>67</v>
      </c>
      <c r="I18" s="77">
        <f t="shared" si="15"/>
        <v>0</v>
      </c>
      <c r="J18" s="38">
        <f t="shared" si="1"/>
        <v>207</v>
      </c>
    </row>
    <row r="19" spans="1:12" ht="21" customHeight="1" x14ac:dyDescent="0.15">
      <c r="C19" s="58"/>
      <c r="D19" s="59"/>
      <c r="E19" s="59"/>
      <c r="F19" s="59"/>
      <c r="G19" s="59"/>
      <c r="H19" s="59"/>
      <c r="I19" s="89"/>
      <c r="J19" s="59"/>
    </row>
    <row r="20" spans="1:12" ht="21" customHeight="1" x14ac:dyDescent="0.15">
      <c r="C20" s="58"/>
      <c r="D20" s="59"/>
      <c r="E20" s="59"/>
      <c r="F20" s="59"/>
      <c r="G20" s="59"/>
      <c r="H20" s="59"/>
      <c r="I20" s="59"/>
      <c r="J20" s="59"/>
    </row>
    <row r="21" spans="1:12" ht="20.25" customHeight="1" x14ac:dyDescent="0.15">
      <c r="C21" s="31"/>
      <c r="D21" s="46"/>
      <c r="E21" s="31"/>
      <c r="F21" s="31"/>
      <c r="G21" s="31"/>
      <c r="H21" s="23"/>
      <c r="I21" s="23" t="s">
        <v>45</v>
      </c>
      <c r="J21" s="23"/>
    </row>
    <row r="22" spans="1:12" s="33" customFormat="1" ht="21.95" customHeight="1" x14ac:dyDescent="0.15">
      <c r="E22" s="32" t="s">
        <v>56</v>
      </c>
      <c r="F22" s="32"/>
      <c r="G22" s="32"/>
      <c r="H22" s="98" t="s">
        <v>54</v>
      </c>
      <c r="I22" s="98"/>
      <c r="J22" s="32"/>
      <c r="L22" s="34"/>
    </row>
    <row r="23" spans="1:12" ht="33" customHeight="1" x14ac:dyDescent="0.15">
      <c r="C23" s="19" t="s">
        <v>27</v>
      </c>
      <c r="D23" s="49" t="s">
        <v>52</v>
      </c>
      <c r="E23" s="48" t="s">
        <v>53</v>
      </c>
      <c r="F23" s="36" t="s">
        <v>30</v>
      </c>
      <c r="G23" s="36" t="s">
        <v>31</v>
      </c>
      <c r="H23" s="36" t="s">
        <v>32</v>
      </c>
      <c r="I23" s="36" t="s">
        <v>33</v>
      </c>
      <c r="J23" s="16" t="s">
        <v>26</v>
      </c>
    </row>
    <row r="24" spans="1:12" ht="21" customHeight="1" x14ac:dyDescent="0.15">
      <c r="C24" s="16" t="s">
        <v>20</v>
      </c>
      <c r="D24" s="16">
        <v>47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38">
        <f t="shared" ref="J24:J47" si="16">SUM(F24:I24)</f>
        <v>0</v>
      </c>
      <c r="L24" s="24">
        <f>IF(OR(J24&gt;0,I24=""),1,2)</f>
        <v>2</v>
      </c>
    </row>
    <row r="25" spans="1:12" s="1" customFormat="1" ht="21" customHeight="1" x14ac:dyDescent="0.15">
      <c r="C25" s="14" t="s">
        <v>29</v>
      </c>
      <c r="D25" s="14"/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7">
        <f t="shared" si="16"/>
        <v>0</v>
      </c>
      <c r="L25" s="2">
        <f>IF(OR(J25&gt;0,I25=""),1,2)</f>
        <v>2</v>
      </c>
    </row>
    <row r="26" spans="1:12" ht="21" customHeight="1" x14ac:dyDescent="0.15">
      <c r="C26" s="21" t="s">
        <v>24</v>
      </c>
      <c r="D26" s="65">
        <v>76</v>
      </c>
      <c r="E26" s="16">
        <v>75</v>
      </c>
      <c r="F26" s="16">
        <v>2</v>
      </c>
      <c r="G26" s="16">
        <v>30</v>
      </c>
      <c r="H26" s="16">
        <v>43</v>
      </c>
      <c r="I26" s="16">
        <v>0</v>
      </c>
      <c r="J26" s="38">
        <f t="shared" si="16"/>
        <v>75</v>
      </c>
      <c r="L26" s="24">
        <f t="shared" ref="L26:L47" si="17">IF(OR(J26&gt;0,I26=""),1,2)</f>
        <v>1</v>
      </c>
    </row>
    <row r="27" spans="1:12" ht="21" customHeight="1" x14ac:dyDescent="0.15">
      <c r="A27" s="35">
        <v>1</v>
      </c>
      <c r="C27" s="18" t="s">
        <v>6</v>
      </c>
      <c r="D27" s="66">
        <v>6</v>
      </c>
      <c r="E27" s="16">
        <v>2</v>
      </c>
      <c r="F27" s="16">
        <v>0</v>
      </c>
      <c r="G27" s="16">
        <v>0</v>
      </c>
      <c r="H27" s="16">
        <v>2</v>
      </c>
      <c r="I27" s="16">
        <v>0</v>
      </c>
      <c r="J27" s="38">
        <f t="shared" si="16"/>
        <v>2</v>
      </c>
      <c r="L27" s="24">
        <f t="shared" si="17"/>
        <v>1</v>
      </c>
    </row>
    <row r="28" spans="1:12" ht="21" customHeight="1" x14ac:dyDescent="0.15">
      <c r="A28" s="35">
        <v>2</v>
      </c>
      <c r="C28" s="18" t="s">
        <v>2</v>
      </c>
      <c r="D28" s="66">
        <v>5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38">
        <f t="shared" si="16"/>
        <v>0</v>
      </c>
      <c r="L28" s="24">
        <f t="shared" si="17"/>
        <v>2</v>
      </c>
    </row>
    <row r="29" spans="1:12" ht="21" customHeight="1" x14ac:dyDescent="0.15">
      <c r="A29" s="35">
        <v>3</v>
      </c>
      <c r="C29" s="18" t="s">
        <v>16</v>
      </c>
      <c r="D29" s="66">
        <v>2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38">
        <f t="shared" si="16"/>
        <v>0</v>
      </c>
      <c r="L29" s="24">
        <f t="shared" si="17"/>
        <v>2</v>
      </c>
    </row>
    <row r="30" spans="1:12" s="1" customFormat="1" ht="21" customHeight="1" x14ac:dyDescent="0.15">
      <c r="A30" s="1">
        <v>4</v>
      </c>
      <c r="C30" s="8" t="s">
        <v>11</v>
      </c>
      <c r="D30" s="8"/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f t="shared" si="16"/>
        <v>0</v>
      </c>
      <c r="L30" s="2">
        <f t="shared" si="17"/>
        <v>2</v>
      </c>
    </row>
    <row r="31" spans="1:12" ht="21" customHeight="1" x14ac:dyDescent="0.15">
      <c r="A31" s="35">
        <v>5</v>
      </c>
      <c r="C31" s="18" t="s">
        <v>13</v>
      </c>
      <c r="D31" s="66">
        <v>3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38">
        <f t="shared" si="16"/>
        <v>0</v>
      </c>
      <c r="L31" s="24">
        <f t="shared" si="17"/>
        <v>2</v>
      </c>
    </row>
    <row r="32" spans="1:12" ht="21" customHeight="1" x14ac:dyDescent="0.15">
      <c r="A32" s="35">
        <v>6</v>
      </c>
      <c r="C32" s="18" t="s">
        <v>4</v>
      </c>
      <c r="D32" s="66">
        <v>3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38">
        <f t="shared" si="16"/>
        <v>0</v>
      </c>
      <c r="L32" s="24">
        <f t="shared" si="17"/>
        <v>2</v>
      </c>
    </row>
    <row r="33" spans="1:12" ht="21" customHeight="1" x14ac:dyDescent="0.15">
      <c r="A33" s="35">
        <v>7</v>
      </c>
      <c r="C33" s="18" t="s">
        <v>1</v>
      </c>
      <c r="D33" s="66">
        <v>6</v>
      </c>
      <c r="E33" s="16">
        <v>1</v>
      </c>
      <c r="F33" s="16">
        <v>0</v>
      </c>
      <c r="G33" s="16">
        <v>0</v>
      </c>
      <c r="H33" s="16">
        <v>1</v>
      </c>
      <c r="I33" s="16">
        <v>0</v>
      </c>
      <c r="J33" s="38">
        <f t="shared" si="16"/>
        <v>1</v>
      </c>
      <c r="L33" s="24">
        <f t="shared" si="17"/>
        <v>1</v>
      </c>
    </row>
    <row r="34" spans="1:12" s="1" customFormat="1" ht="21" customHeight="1" x14ac:dyDescent="0.15">
      <c r="A34" s="1">
        <v>8</v>
      </c>
      <c r="C34" s="8" t="s">
        <v>12</v>
      </c>
      <c r="D34" s="8"/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f t="shared" si="16"/>
        <v>0</v>
      </c>
      <c r="L34" s="2">
        <f t="shared" si="17"/>
        <v>2</v>
      </c>
    </row>
    <row r="35" spans="1:12" s="1" customFormat="1" ht="21" customHeight="1" x14ac:dyDescent="0.15">
      <c r="A35" s="1">
        <v>9</v>
      </c>
      <c r="C35" s="8" t="s">
        <v>10</v>
      </c>
      <c r="D35" s="8"/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f t="shared" si="16"/>
        <v>0</v>
      </c>
      <c r="L35" s="2">
        <f t="shared" si="17"/>
        <v>2</v>
      </c>
    </row>
    <row r="36" spans="1:12" s="1" customFormat="1" ht="21" customHeight="1" x14ac:dyDescent="0.15">
      <c r="A36" s="1">
        <v>10</v>
      </c>
      <c r="C36" s="8" t="s">
        <v>15</v>
      </c>
      <c r="D36" s="8"/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f t="shared" si="16"/>
        <v>0</v>
      </c>
      <c r="L36" s="2">
        <f t="shared" si="17"/>
        <v>2</v>
      </c>
    </row>
    <row r="37" spans="1:12" s="1" customFormat="1" ht="21" customHeight="1" x14ac:dyDescent="0.15">
      <c r="A37" s="1">
        <v>11</v>
      </c>
      <c r="C37" s="8" t="s">
        <v>14</v>
      </c>
      <c r="D37" s="8"/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f t="shared" si="16"/>
        <v>0</v>
      </c>
      <c r="L37" s="2">
        <f t="shared" si="17"/>
        <v>2</v>
      </c>
    </row>
    <row r="38" spans="1:12" ht="21" customHeight="1" x14ac:dyDescent="0.15">
      <c r="A38" s="35">
        <v>12</v>
      </c>
      <c r="C38" s="18" t="s">
        <v>7</v>
      </c>
      <c r="D38" s="66">
        <v>6</v>
      </c>
      <c r="E38" s="16">
        <v>4</v>
      </c>
      <c r="F38" s="16">
        <v>0</v>
      </c>
      <c r="G38" s="16">
        <v>2</v>
      </c>
      <c r="H38" s="16">
        <v>2</v>
      </c>
      <c r="I38" s="16">
        <v>0</v>
      </c>
      <c r="J38" s="38">
        <f t="shared" si="16"/>
        <v>4</v>
      </c>
      <c r="L38" s="24">
        <f t="shared" si="17"/>
        <v>1</v>
      </c>
    </row>
    <row r="39" spans="1:12" ht="21" customHeight="1" x14ac:dyDescent="0.15">
      <c r="A39" s="35">
        <v>13</v>
      </c>
      <c r="C39" s="18" t="s">
        <v>5</v>
      </c>
      <c r="D39" s="66">
        <v>2</v>
      </c>
      <c r="E39" s="16">
        <v>2</v>
      </c>
      <c r="F39" s="16">
        <v>0</v>
      </c>
      <c r="G39" s="16">
        <v>1</v>
      </c>
      <c r="H39" s="16">
        <v>1</v>
      </c>
      <c r="I39" s="16">
        <v>0</v>
      </c>
      <c r="J39" s="38">
        <f t="shared" si="16"/>
        <v>2</v>
      </c>
      <c r="L39" s="24">
        <f t="shared" si="17"/>
        <v>1</v>
      </c>
    </row>
    <row r="40" spans="1:12" s="1" customFormat="1" ht="21" customHeight="1" x14ac:dyDescent="0.15">
      <c r="A40" s="1">
        <v>14</v>
      </c>
      <c r="C40" s="8" t="s">
        <v>8</v>
      </c>
      <c r="D40" s="8"/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f t="shared" si="16"/>
        <v>0</v>
      </c>
      <c r="L40" s="2">
        <f t="shared" si="17"/>
        <v>2</v>
      </c>
    </row>
    <row r="41" spans="1:12" s="1" customFormat="1" ht="21" customHeight="1" x14ac:dyDescent="0.15">
      <c r="A41" s="1">
        <v>15</v>
      </c>
      <c r="C41" s="8" t="s">
        <v>17</v>
      </c>
      <c r="D41" s="8"/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f t="shared" si="16"/>
        <v>0</v>
      </c>
      <c r="L41" s="2">
        <f t="shared" si="17"/>
        <v>2</v>
      </c>
    </row>
    <row r="42" spans="1:12" s="1" customFormat="1" ht="21" customHeight="1" x14ac:dyDescent="0.15">
      <c r="A42" s="1">
        <v>16</v>
      </c>
      <c r="C42" s="8" t="s">
        <v>3</v>
      </c>
      <c r="D42" s="8"/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f t="shared" si="16"/>
        <v>0</v>
      </c>
      <c r="L42" s="2">
        <f t="shared" si="17"/>
        <v>2</v>
      </c>
    </row>
    <row r="43" spans="1:12" s="1" customFormat="1" ht="21" customHeight="1" x14ac:dyDescent="0.15">
      <c r="A43" s="1">
        <v>17</v>
      </c>
      <c r="C43" s="8" t="s">
        <v>9</v>
      </c>
      <c r="D43" s="8"/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f t="shared" si="16"/>
        <v>0</v>
      </c>
      <c r="L43" s="2">
        <f t="shared" si="17"/>
        <v>2</v>
      </c>
    </row>
    <row r="44" spans="1:12" ht="21" customHeight="1" x14ac:dyDescent="0.15">
      <c r="C44" s="8" t="s">
        <v>9</v>
      </c>
      <c r="D44" s="8">
        <v>1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38">
        <f t="shared" si="16"/>
        <v>0</v>
      </c>
      <c r="L44" s="24">
        <f t="shared" si="17"/>
        <v>2</v>
      </c>
    </row>
    <row r="45" spans="1:12" ht="21" customHeight="1" thickBot="1" x14ac:dyDescent="0.2">
      <c r="A45" s="35">
        <v>18</v>
      </c>
      <c r="C45" s="18" t="s">
        <v>18</v>
      </c>
      <c r="D45" s="18">
        <v>1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40">
        <f t="shared" si="16"/>
        <v>0</v>
      </c>
      <c r="L45" s="24">
        <f t="shared" si="17"/>
        <v>2</v>
      </c>
    </row>
    <row r="46" spans="1:12" s="1" customFormat="1" ht="21" customHeight="1" thickTop="1" thickBot="1" x14ac:dyDescent="0.2">
      <c r="A46" s="1">
        <v>19</v>
      </c>
      <c r="C46" s="8" t="s">
        <v>0</v>
      </c>
      <c r="D46" s="8"/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13">
        <f t="shared" si="16"/>
        <v>0</v>
      </c>
      <c r="L46" s="2">
        <f t="shared" si="17"/>
        <v>2</v>
      </c>
    </row>
    <row r="47" spans="1:12" ht="21" customHeight="1" thickTop="1" x14ac:dyDescent="0.15">
      <c r="C47" s="96" t="s">
        <v>28</v>
      </c>
      <c r="D47" s="45">
        <f>SUBTOTAL(9,D24:D45)</f>
        <v>158</v>
      </c>
      <c r="E47" s="39">
        <f t="shared" ref="E47:I47" si="18">SUM(E24:E46)</f>
        <v>84</v>
      </c>
      <c r="F47" s="39">
        <f t="shared" si="18"/>
        <v>2</v>
      </c>
      <c r="G47" s="39">
        <f t="shared" si="18"/>
        <v>33</v>
      </c>
      <c r="H47" s="39">
        <f t="shared" si="18"/>
        <v>49</v>
      </c>
      <c r="I47" s="39">
        <f t="shared" si="18"/>
        <v>0</v>
      </c>
      <c r="J47" s="38">
        <f t="shared" si="16"/>
        <v>84</v>
      </c>
      <c r="L47" s="24">
        <f t="shared" si="17"/>
        <v>1</v>
      </c>
    </row>
    <row r="48" spans="1:12" s="1" customFormat="1" ht="21" customHeight="1" x14ac:dyDescent="0.15">
      <c r="C48" s="97"/>
      <c r="D48" s="44"/>
      <c r="E48" s="9">
        <f t="shared" ref="E48:J48" si="19">E47/$J$47</f>
        <v>1</v>
      </c>
      <c r="F48" s="9">
        <f t="shared" si="19"/>
        <v>2.3809523809523808E-2</v>
      </c>
      <c r="G48" s="9">
        <f t="shared" si="19"/>
        <v>0.39285714285714285</v>
      </c>
      <c r="H48" s="9">
        <f t="shared" si="19"/>
        <v>0.58333333333333337</v>
      </c>
      <c r="I48" s="9">
        <f t="shared" si="19"/>
        <v>0</v>
      </c>
      <c r="J48" s="9">
        <f t="shared" si="19"/>
        <v>1</v>
      </c>
      <c r="L48" s="2" t="e">
        <f>#REF!</f>
        <v>#REF!</v>
      </c>
    </row>
    <row r="49" spans="1:12" s="1" customFormat="1" ht="21" customHeight="1" x14ac:dyDescent="0.15">
      <c r="C49" s="10" t="s">
        <v>19</v>
      </c>
      <c r="D49" s="10"/>
      <c r="E49" s="11">
        <f t="shared" ref="E49:J49" si="20">SUM(E27:E46)</f>
        <v>9</v>
      </c>
      <c r="F49" s="11">
        <f t="shared" si="20"/>
        <v>0</v>
      </c>
      <c r="G49" s="11">
        <f t="shared" si="20"/>
        <v>3</v>
      </c>
      <c r="H49" s="11">
        <f t="shared" si="20"/>
        <v>6</v>
      </c>
      <c r="I49" s="11">
        <f t="shared" si="20"/>
        <v>0</v>
      </c>
      <c r="J49" s="11">
        <f t="shared" si="20"/>
        <v>9</v>
      </c>
      <c r="L49" s="2" t="e">
        <f>#REF!</f>
        <v>#REF!</v>
      </c>
    </row>
    <row r="50" spans="1:12" ht="7.5" customHeight="1" x14ac:dyDescent="0.15">
      <c r="C50" s="22"/>
      <c r="D50" s="22"/>
      <c r="E50" s="22"/>
      <c r="F50" s="22"/>
      <c r="G50" s="23"/>
      <c r="H50" s="23"/>
      <c r="I50" s="99"/>
      <c r="J50" s="99"/>
    </row>
    <row r="51" spans="1:12" ht="13.5" x14ac:dyDescent="0.15">
      <c r="C51" s="100"/>
      <c r="D51" s="100"/>
      <c r="E51" s="100"/>
      <c r="F51" s="100"/>
      <c r="G51" s="100"/>
      <c r="H51" s="23"/>
      <c r="I51" s="23" t="s">
        <v>45</v>
      </c>
      <c r="J51" s="24"/>
    </row>
    <row r="52" spans="1:12" s="33" customFormat="1" ht="21.95" customHeight="1" x14ac:dyDescent="0.15">
      <c r="E52" s="32" t="s">
        <v>57</v>
      </c>
      <c r="F52" s="32"/>
      <c r="G52" s="32"/>
      <c r="H52" s="98" t="s">
        <v>54</v>
      </c>
      <c r="I52" s="98"/>
      <c r="J52" s="32"/>
      <c r="L52" s="34"/>
    </row>
    <row r="53" spans="1:12" ht="30.75" customHeight="1" x14ac:dyDescent="0.15">
      <c r="C53" s="19" t="s">
        <v>27</v>
      </c>
      <c r="D53" s="49" t="s">
        <v>52</v>
      </c>
      <c r="E53" s="48" t="s">
        <v>53</v>
      </c>
      <c r="F53" s="36" t="s">
        <v>30</v>
      </c>
      <c r="G53" s="36" t="s">
        <v>31</v>
      </c>
      <c r="H53" s="36" t="s">
        <v>32</v>
      </c>
      <c r="I53" s="36" t="s">
        <v>33</v>
      </c>
      <c r="J53" s="16" t="s">
        <v>26</v>
      </c>
    </row>
    <row r="54" spans="1:12" ht="21" customHeight="1" x14ac:dyDescent="0.15">
      <c r="C54" s="20" t="s">
        <v>20</v>
      </c>
      <c r="D54" s="20">
        <v>102</v>
      </c>
      <c r="E54" s="16">
        <v>18</v>
      </c>
      <c r="F54" s="16">
        <v>11</v>
      </c>
      <c r="G54" s="16">
        <v>7</v>
      </c>
      <c r="H54" s="16">
        <v>0</v>
      </c>
      <c r="I54" s="16">
        <v>0</v>
      </c>
      <c r="J54" s="16">
        <f t="shared" ref="J54:J76" si="21">SUM(F54:I54)</f>
        <v>18</v>
      </c>
      <c r="L54" s="24">
        <f>IF(OR(J54&gt;0,I54=""),1,2)</f>
        <v>1</v>
      </c>
    </row>
    <row r="55" spans="1:12" ht="21" customHeight="1" x14ac:dyDescent="0.15">
      <c r="C55" s="17" t="s">
        <v>29</v>
      </c>
      <c r="D55" s="17">
        <v>71</v>
      </c>
      <c r="E55" s="16">
        <v>20</v>
      </c>
      <c r="F55" s="16">
        <v>0</v>
      </c>
      <c r="G55" s="16">
        <v>14</v>
      </c>
      <c r="H55" s="16">
        <v>6</v>
      </c>
      <c r="I55" s="16">
        <v>0</v>
      </c>
      <c r="J55" s="20">
        <f t="shared" si="21"/>
        <v>20</v>
      </c>
      <c r="L55" s="24">
        <f>IF(OR(J55&gt;0,I55=""),1,2)</f>
        <v>1</v>
      </c>
    </row>
    <row r="56" spans="1:12" ht="21" customHeight="1" x14ac:dyDescent="0.15">
      <c r="C56" s="21" t="s">
        <v>24</v>
      </c>
      <c r="D56" s="21">
        <v>38</v>
      </c>
      <c r="E56" s="30">
        <v>33</v>
      </c>
      <c r="F56" s="30">
        <v>0</v>
      </c>
      <c r="G56" s="30">
        <v>25</v>
      </c>
      <c r="H56" s="30">
        <v>8</v>
      </c>
      <c r="I56" s="30">
        <v>0</v>
      </c>
      <c r="J56" s="16">
        <f t="shared" si="21"/>
        <v>33</v>
      </c>
      <c r="L56" s="24">
        <f t="shared" ref="L56:L76" si="22">IF(OR(J56&gt;0,I56=""),1,2)</f>
        <v>1</v>
      </c>
    </row>
    <row r="57" spans="1:12" s="1" customFormat="1" ht="21" customHeight="1" x14ac:dyDescent="0.15">
      <c r="A57" s="1">
        <v>1</v>
      </c>
      <c r="C57" s="8" t="s">
        <v>6</v>
      </c>
      <c r="D57" s="8"/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f t="shared" si="21"/>
        <v>0</v>
      </c>
      <c r="L57" s="2">
        <f t="shared" si="22"/>
        <v>2</v>
      </c>
    </row>
    <row r="58" spans="1:12" s="1" customFormat="1" ht="21" customHeight="1" x14ac:dyDescent="0.15">
      <c r="A58" s="1">
        <v>2</v>
      </c>
      <c r="C58" s="8" t="s">
        <v>2</v>
      </c>
      <c r="D58" s="8"/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f t="shared" si="21"/>
        <v>0</v>
      </c>
      <c r="L58" s="2">
        <f t="shared" si="22"/>
        <v>2</v>
      </c>
    </row>
    <row r="59" spans="1:12" s="1" customFormat="1" ht="21" customHeight="1" x14ac:dyDescent="0.15">
      <c r="A59" s="1">
        <v>3</v>
      </c>
      <c r="C59" s="8" t="s">
        <v>16</v>
      </c>
      <c r="D59" s="8"/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f t="shared" si="21"/>
        <v>0</v>
      </c>
      <c r="L59" s="2">
        <f t="shared" si="22"/>
        <v>2</v>
      </c>
    </row>
    <row r="60" spans="1:12" s="1" customFormat="1" ht="21" customHeight="1" x14ac:dyDescent="0.15">
      <c r="A60" s="1">
        <v>4</v>
      </c>
      <c r="C60" s="8" t="s">
        <v>11</v>
      </c>
      <c r="D60" s="8"/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f t="shared" si="21"/>
        <v>0</v>
      </c>
      <c r="L60" s="2">
        <f t="shared" si="22"/>
        <v>2</v>
      </c>
    </row>
    <row r="61" spans="1:12" s="1" customFormat="1" ht="21" customHeight="1" x14ac:dyDescent="0.15">
      <c r="A61" s="1">
        <v>5</v>
      </c>
      <c r="C61" s="8" t="s">
        <v>13</v>
      </c>
      <c r="D61" s="8"/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f t="shared" si="21"/>
        <v>0</v>
      </c>
      <c r="L61" s="2">
        <f t="shared" si="22"/>
        <v>2</v>
      </c>
    </row>
    <row r="62" spans="1:12" s="1" customFormat="1" ht="21" customHeight="1" x14ac:dyDescent="0.15">
      <c r="A62" s="1">
        <v>6</v>
      </c>
      <c r="C62" s="8" t="s">
        <v>4</v>
      </c>
      <c r="D62" s="8"/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f t="shared" si="21"/>
        <v>0</v>
      </c>
      <c r="L62" s="2">
        <f t="shared" si="22"/>
        <v>2</v>
      </c>
    </row>
    <row r="63" spans="1:12" s="1" customFormat="1" ht="21" customHeight="1" x14ac:dyDescent="0.15">
      <c r="A63" s="1">
        <v>7</v>
      </c>
      <c r="C63" s="8" t="s">
        <v>1</v>
      </c>
      <c r="D63" s="8"/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f t="shared" si="21"/>
        <v>0</v>
      </c>
      <c r="L63" s="2">
        <f t="shared" si="22"/>
        <v>2</v>
      </c>
    </row>
    <row r="64" spans="1:12" s="1" customFormat="1" ht="21" customHeight="1" x14ac:dyDescent="0.15">
      <c r="A64" s="1">
        <v>8</v>
      </c>
      <c r="C64" s="8" t="s">
        <v>12</v>
      </c>
      <c r="D64" s="8"/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f t="shared" si="21"/>
        <v>0</v>
      </c>
      <c r="L64" s="2">
        <f t="shared" si="22"/>
        <v>2</v>
      </c>
    </row>
    <row r="65" spans="1:12" s="1" customFormat="1" ht="21" customHeight="1" x14ac:dyDescent="0.15">
      <c r="A65" s="1">
        <v>9</v>
      </c>
      <c r="C65" s="8" t="s">
        <v>10</v>
      </c>
      <c r="D65" s="8"/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f t="shared" si="21"/>
        <v>0</v>
      </c>
      <c r="L65" s="2">
        <f t="shared" si="22"/>
        <v>2</v>
      </c>
    </row>
    <row r="66" spans="1:12" s="1" customFormat="1" ht="21" customHeight="1" x14ac:dyDescent="0.15">
      <c r="A66" s="1">
        <v>10</v>
      </c>
      <c r="C66" s="8" t="s">
        <v>15</v>
      </c>
      <c r="D66" s="8"/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f t="shared" si="21"/>
        <v>0</v>
      </c>
      <c r="L66" s="2">
        <f t="shared" si="22"/>
        <v>2</v>
      </c>
    </row>
    <row r="67" spans="1:12" s="1" customFormat="1" ht="21" customHeight="1" x14ac:dyDescent="0.15">
      <c r="A67" s="1">
        <v>11</v>
      </c>
      <c r="C67" s="8" t="s">
        <v>14</v>
      </c>
      <c r="D67" s="8"/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f t="shared" si="21"/>
        <v>0</v>
      </c>
      <c r="L67" s="2">
        <f t="shared" si="22"/>
        <v>2</v>
      </c>
    </row>
    <row r="68" spans="1:12" s="1" customFormat="1" ht="21" customHeight="1" x14ac:dyDescent="0.15">
      <c r="A68" s="1">
        <v>12</v>
      </c>
      <c r="C68" s="8" t="s">
        <v>7</v>
      </c>
      <c r="D68" s="8"/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f t="shared" si="21"/>
        <v>0</v>
      </c>
      <c r="L68" s="2">
        <f t="shared" si="22"/>
        <v>2</v>
      </c>
    </row>
    <row r="69" spans="1:12" s="1" customFormat="1" ht="21" customHeight="1" x14ac:dyDescent="0.15">
      <c r="A69" s="1">
        <v>13</v>
      </c>
      <c r="C69" s="8" t="s">
        <v>5</v>
      </c>
      <c r="D69" s="8"/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f t="shared" si="21"/>
        <v>0</v>
      </c>
      <c r="L69" s="2">
        <f t="shared" si="22"/>
        <v>2</v>
      </c>
    </row>
    <row r="70" spans="1:12" s="1" customFormat="1" ht="21" customHeight="1" x14ac:dyDescent="0.15">
      <c r="A70" s="1">
        <v>14</v>
      </c>
      <c r="C70" s="8" t="s">
        <v>8</v>
      </c>
      <c r="D70" s="8"/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f t="shared" si="21"/>
        <v>0</v>
      </c>
      <c r="L70" s="2">
        <f t="shared" si="22"/>
        <v>2</v>
      </c>
    </row>
    <row r="71" spans="1:12" s="1" customFormat="1" ht="21" customHeight="1" x14ac:dyDescent="0.15">
      <c r="A71" s="1">
        <v>15</v>
      </c>
      <c r="C71" s="8" t="s">
        <v>17</v>
      </c>
      <c r="D71" s="8"/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f t="shared" si="21"/>
        <v>0</v>
      </c>
      <c r="L71" s="2">
        <f t="shared" si="22"/>
        <v>2</v>
      </c>
    </row>
    <row r="72" spans="1:12" s="1" customFormat="1" ht="21" customHeight="1" x14ac:dyDescent="0.15">
      <c r="A72" s="1">
        <v>16</v>
      </c>
      <c r="C72" s="8" t="s">
        <v>3</v>
      </c>
      <c r="D72" s="8"/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21"/>
        <v>0</v>
      </c>
      <c r="L72" s="2">
        <f t="shared" si="22"/>
        <v>2</v>
      </c>
    </row>
    <row r="73" spans="1:12" s="1" customFormat="1" ht="21" customHeight="1" x14ac:dyDescent="0.15">
      <c r="A73" s="1">
        <v>17</v>
      </c>
      <c r="C73" s="8" t="s">
        <v>9</v>
      </c>
      <c r="D73" s="8"/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f t="shared" si="21"/>
        <v>0</v>
      </c>
      <c r="L73" s="2">
        <f t="shared" si="22"/>
        <v>2</v>
      </c>
    </row>
    <row r="74" spans="1:12" s="1" customFormat="1" ht="21" customHeight="1" x14ac:dyDescent="0.15">
      <c r="A74" s="1">
        <v>18</v>
      </c>
      <c r="C74" s="8" t="s">
        <v>18</v>
      </c>
      <c r="D74" s="8"/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f t="shared" si="21"/>
        <v>0</v>
      </c>
      <c r="L74" s="2">
        <f t="shared" si="22"/>
        <v>2</v>
      </c>
    </row>
    <row r="75" spans="1:12" s="1" customFormat="1" ht="21" customHeight="1" thickBot="1" x14ac:dyDescent="0.2">
      <c r="A75" s="1">
        <v>19</v>
      </c>
      <c r="C75" s="8" t="s">
        <v>0</v>
      </c>
      <c r="D75" s="8"/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f t="shared" si="21"/>
        <v>0</v>
      </c>
      <c r="L75" s="2">
        <f t="shared" si="22"/>
        <v>2</v>
      </c>
    </row>
    <row r="76" spans="1:12" ht="21" customHeight="1" thickTop="1" x14ac:dyDescent="0.15">
      <c r="C76" s="96" t="s">
        <v>28</v>
      </c>
      <c r="D76" s="45">
        <f>SUBTOTAL(9,D54:D75)</f>
        <v>211</v>
      </c>
      <c r="E76" s="39">
        <f t="shared" ref="E76:I76" si="23">SUM(E54:E75)</f>
        <v>71</v>
      </c>
      <c r="F76" s="39">
        <f t="shared" si="23"/>
        <v>11</v>
      </c>
      <c r="G76" s="39">
        <f t="shared" si="23"/>
        <v>46</v>
      </c>
      <c r="H76" s="39">
        <f t="shared" si="23"/>
        <v>14</v>
      </c>
      <c r="I76" s="39">
        <f t="shared" si="23"/>
        <v>0</v>
      </c>
      <c r="J76" s="39">
        <f t="shared" si="21"/>
        <v>71</v>
      </c>
      <c r="L76" s="24">
        <f t="shared" si="22"/>
        <v>1</v>
      </c>
    </row>
    <row r="77" spans="1:12" s="1" customFormat="1" ht="21" customHeight="1" x14ac:dyDescent="0.15">
      <c r="C77" s="97"/>
      <c r="D77" s="44"/>
      <c r="E77" s="9">
        <f t="shared" ref="E77:J77" si="24">E76/$J$76</f>
        <v>1</v>
      </c>
      <c r="F77" s="9">
        <f t="shared" si="24"/>
        <v>0.15492957746478872</v>
      </c>
      <c r="G77" s="9">
        <f t="shared" si="24"/>
        <v>0.647887323943662</v>
      </c>
      <c r="H77" s="9">
        <f t="shared" si="24"/>
        <v>0.19718309859154928</v>
      </c>
      <c r="I77" s="9">
        <f t="shared" si="24"/>
        <v>0</v>
      </c>
      <c r="J77" s="9">
        <f t="shared" si="24"/>
        <v>1</v>
      </c>
      <c r="L77" s="2" t="e">
        <f>#REF!</f>
        <v>#REF!</v>
      </c>
    </row>
    <row r="78" spans="1:12" s="1" customFormat="1" ht="21" customHeight="1" x14ac:dyDescent="0.15">
      <c r="C78" s="10" t="s">
        <v>19</v>
      </c>
      <c r="D78" s="10"/>
      <c r="E78" s="11">
        <f t="shared" ref="E78:J78" si="25">SUM(E57:E75)</f>
        <v>0</v>
      </c>
      <c r="F78" s="11">
        <f t="shared" si="25"/>
        <v>0</v>
      </c>
      <c r="G78" s="11">
        <f t="shared" si="25"/>
        <v>0</v>
      </c>
      <c r="H78" s="11">
        <f t="shared" si="25"/>
        <v>0</v>
      </c>
      <c r="I78" s="11">
        <f t="shared" si="25"/>
        <v>0</v>
      </c>
      <c r="J78" s="11">
        <f t="shared" si="25"/>
        <v>0</v>
      </c>
      <c r="L78" s="2" t="e">
        <f>#REF!</f>
        <v>#REF!</v>
      </c>
    </row>
    <row r="79" spans="1:12" ht="7.5" customHeight="1" x14ac:dyDescent="0.15">
      <c r="C79" s="22"/>
      <c r="D79" s="22"/>
      <c r="E79" s="22"/>
      <c r="F79" s="22"/>
      <c r="G79" s="23"/>
      <c r="H79" s="23"/>
      <c r="I79" s="99"/>
      <c r="J79" s="99"/>
    </row>
    <row r="80" spans="1:12" ht="13.5" x14ac:dyDescent="0.15">
      <c r="C80" s="31"/>
      <c r="D80" s="46"/>
      <c r="E80" s="31"/>
      <c r="F80" s="31"/>
      <c r="G80" s="31"/>
      <c r="H80" s="23"/>
      <c r="I80" s="23" t="s">
        <v>45</v>
      </c>
      <c r="J80" s="23"/>
    </row>
    <row r="81" spans="1:12" s="33" customFormat="1" ht="21.95" customHeight="1" x14ac:dyDescent="0.15">
      <c r="E81" s="32" t="s">
        <v>58</v>
      </c>
      <c r="F81" s="32"/>
      <c r="G81" s="32"/>
      <c r="H81" s="32"/>
      <c r="I81" s="87" t="s">
        <v>54</v>
      </c>
      <c r="J81" s="86"/>
      <c r="L81" s="34"/>
    </row>
    <row r="82" spans="1:12" ht="33.75" customHeight="1" x14ac:dyDescent="0.15">
      <c r="C82" s="19" t="s">
        <v>27</v>
      </c>
      <c r="D82" s="49" t="s">
        <v>52</v>
      </c>
      <c r="E82" s="48" t="s">
        <v>53</v>
      </c>
      <c r="F82" s="36" t="s">
        <v>30</v>
      </c>
      <c r="G82" s="36" t="s">
        <v>31</v>
      </c>
      <c r="H82" s="36" t="s">
        <v>32</v>
      </c>
      <c r="I82" s="36" t="s">
        <v>33</v>
      </c>
      <c r="J82" s="16" t="s">
        <v>26</v>
      </c>
    </row>
    <row r="83" spans="1:12" ht="21" customHeight="1" x14ac:dyDescent="0.15">
      <c r="C83" s="16" t="s">
        <v>20</v>
      </c>
      <c r="D83" s="16">
        <v>2</v>
      </c>
      <c r="E83" s="16">
        <v>2</v>
      </c>
      <c r="F83" s="16">
        <v>0</v>
      </c>
      <c r="G83" s="16">
        <v>2</v>
      </c>
      <c r="H83" s="16">
        <v>0</v>
      </c>
      <c r="I83" s="16">
        <v>0</v>
      </c>
      <c r="J83" s="16">
        <f t="shared" ref="J83:J105" si="26">SUM(F83:I83)</f>
        <v>2</v>
      </c>
      <c r="L83" s="24">
        <f>IF(OR(J83&gt;0,I83=""),1,2)</f>
        <v>1</v>
      </c>
    </row>
    <row r="84" spans="1:12" s="1" customFormat="1" ht="21" customHeight="1" x14ac:dyDescent="0.15">
      <c r="C84" s="14" t="s">
        <v>29</v>
      </c>
      <c r="D84" s="14"/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7">
        <f t="shared" si="26"/>
        <v>0</v>
      </c>
      <c r="L84" s="2">
        <f>IF(OR(J84&gt;0,I84=""),1,2)</f>
        <v>2</v>
      </c>
    </row>
    <row r="85" spans="1:12" ht="20.25" customHeight="1" x14ac:dyDescent="0.15">
      <c r="C85" s="21" t="s">
        <v>24</v>
      </c>
      <c r="D85" s="21">
        <v>13</v>
      </c>
      <c r="E85" s="16">
        <v>6</v>
      </c>
      <c r="F85" s="16">
        <v>0</v>
      </c>
      <c r="G85" s="16">
        <v>2</v>
      </c>
      <c r="H85" s="16">
        <v>4</v>
      </c>
      <c r="I85" s="16">
        <v>0</v>
      </c>
      <c r="J85" s="16">
        <f t="shared" si="26"/>
        <v>6</v>
      </c>
      <c r="L85" s="24">
        <f t="shared" ref="L85:L105" si="27">IF(OR(J85&gt;0,I85=""),1,2)</f>
        <v>1</v>
      </c>
    </row>
    <row r="86" spans="1:12" s="1" customFormat="1" ht="21" customHeight="1" x14ac:dyDescent="0.15">
      <c r="A86" s="1">
        <v>1</v>
      </c>
      <c r="C86" s="8" t="s">
        <v>6</v>
      </c>
      <c r="D86" s="8"/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f t="shared" si="26"/>
        <v>0</v>
      </c>
      <c r="L86" s="2">
        <f t="shared" si="27"/>
        <v>2</v>
      </c>
    </row>
    <row r="87" spans="1:12" s="1" customFormat="1" ht="21" customHeight="1" x14ac:dyDescent="0.15">
      <c r="A87" s="1">
        <v>2</v>
      </c>
      <c r="C87" s="8" t="s">
        <v>2</v>
      </c>
      <c r="D87" s="8"/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f t="shared" si="26"/>
        <v>0</v>
      </c>
      <c r="L87" s="2">
        <f t="shared" si="27"/>
        <v>2</v>
      </c>
    </row>
    <row r="88" spans="1:12" s="1" customFormat="1" ht="21" customHeight="1" x14ac:dyDescent="0.15">
      <c r="A88" s="1">
        <v>3</v>
      </c>
      <c r="C88" s="8" t="s">
        <v>16</v>
      </c>
      <c r="D88" s="8"/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f t="shared" si="26"/>
        <v>0</v>
      </c>
      <c r="L88" s="2">
        <f t="shared" si="27"/>
        <v>2</v>
      </c>
    </row>
    <row r="89" spans="1:12" s="1" customFormat="1" ht="21" customHeight="1" x14ac:dyDescent="0.15">
      <c r="A89" s="1">
        <v>4</v>
      </c>
      <c r="C89" s="8" t="s">
        <v>11</v>
      </c>
      <c r="D89" s="8"/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f t="shared" si="26"/>
        <v>0</v>
      </c>
      <c r="L89" s="2">
        <f t="shared" si="27"/>
        <v>2</v>
      </c>
    </row>
    <row r="90" spans="1:12" s="1" customFormat="1" ht="21" customHeight="1" x14ac:dyDescent="0.15">
      <c r="A90" s="1">
        <v>5</v>
      </c>
      <c r="C90" s="8" t="s">
        <v>13</v>
      </c>
      <c r="D90" s="8"/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f t="shared" si="26"/>
        <v>0</v>
      </c>
      <c r="L90" s="2">
        <f t="shared" si="27"/>
        <v>2</v>
      </c>
    </row>
    <row r="91" spans="1:12" s="1" customFormat="1" ht="21" customHeight="1" x14ac:dyDescent="0.15">
      <c r="A91" s="1">
        <v>6</v>
      </c>
      <c r="C91" s="8" t="s">
        <v>4</v>
      </c>
      <c r="D91" s="8"/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f t="shared" si="26"/>
        <v>0</v>
      </c>
      <c r="L91" s="2">
        <f t="shared" si="27"/>
        <v>2</v>
      </c>
    </row>
    <row r="92" spans="1:12" s="1" customFormat="1" ht="18.75" customHeight="1" x14ac:dyDescent="0.15">
      <c r="A92" s="1">
        <v>7</v>
      </c>
      <c r="C92" s="8" t="s">
        <v>1</v>
      </c>
      <c r="D92" s="8">
        <v>1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f t="shared" si="26"/>
        <v>0</v>
      </c>
      <c r="L92" s="2">
        <f t="shared" si="27"/>
        <v>2</v>
      </c>
    </row>
    <row r="93" spans="1:12" s="1" customFormat="1" ht="18" customHeight="1" x14ac:dyDescent="0.15">
      <c r="A93" s="1">
        <v>8</v>
      </c>
      <c r="C93" s="8" t="s">
        <v>12</v>
      </c>
      <c r="D93" s="8"/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f t="shared" si="26"/>
        <v>0</v>
      </c>
      <c r="L93" s="2">
        <f t="shared" si="27"/>
        <v>2</v>
      </c>
    </row>
    <row r="94" spans="1:12" s="1" customFormat="1" ht="17.25" customHeight="1" x14ac:dyDescent="0.15">
      <c r="A94" s="1">
        <v>9</v>
      </c>
      <c r="C94" s="8" t="s">
        <v>10</v>
      </c>
      <c r="D94" s="8"/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f t="shared" si="26"/>
        <v>0</v>
      </c>
      <c r="L94" s="2">
        <f t="shared" si="27"/>
        <v>2</v>
      </c>
    </row>
    <row r="95" spans="1:12" s="1" customFormat="1" ht="18.75" customHeight="1" x14ac:dyDescent="0.15">
      <c r="A95" s="1">
        <v>10</v>
      </c>
      <c r="C95" s="8" t="s">
        <v>15</v>
      </c>
      <c r="D95" s="8"/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f t="shared" si="26"/>
        <v>0</v>
      </c>
      <c r="L95" s="2">
        <f t="shared" si="27"/>
        <v>2</v>
      </c>
    </row>
    <row r="96" spans="1:12" s="1" customFormat="1" ht="15.75" customHeight="1" x14ac:dyDescent="0.15">
      <c r="A96" s="1">
        <v>11</v>
      </c>
      <c r="C96" s="8" t="s">
        <v>14</v>
      </c>
      <c r="D96" s="8"/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f t="shared" si="26"/>
        <v>0</v>
      </c>
      <c r="L96" s="2">
        <f t="shared" si="27"/>
        <v>2</v>
      </c>
    </row>
    <row r="97" spans="1:18" s="1" customFormat="1" ht="15" customHeight="1" x14ac:dyDescent="0.15">
      <c r="A97" s="1">
        <v>12</v>
      </c>
      <c r="C97" s="8" t="s">
        <v>7</v>
      </c>
      <c r="D97" s="8"/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f t="shared" si="26"/>
        <v>0</v>
      </c>
      <c r="L97" s="2">
        <f t="shared" si="27"/>
        <v>2</v>
      </c>
    </row>
    <row r="98" spans="1:18" s="1" customFormat="1" ht="21.75" customHeight="1" x14ac:dyDescent="0.15">
      <c r="A98" s="1">
        <v>13</v>
      </c>
      <c r="C98" s="8" t="s">
        <v>5</v>
      </c>
      <c r="D98" s="8"/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f t="shared" si="26"/>
        <v>0</v>
      </c>
      <c r="L98" s="2">
        <f t="shared" si="27"/>
        <v>2</v>
      </c>
    </row>
    <row r="99" spans="1:18" s="1" customFormat="1" ht="13.5" customHeight="1" x14ac:dyDescent="0.15">
      <c r="A99" s="1">
        <v>14</v>
      </c>
      <c r="C99" s="8" t="s">
        <v>8</v>
      </c>
      <c r="D99" s="8"/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f t="shared" si="26"/>
        <v>0</v>
      </c>
      <c r="L99" s="2">
        <f t="shared" si="27"/>
        <v>2</v>
      </c>
    </row>
    <row r="100" spans="1:18" s="1" customFormat="1" ht="17.25" customHeight="1" x14ac:dyDescent="0.15">
      <c r="A100" s="1">
        <v>15</v>
      </c>
      <c r="C100" s="8" t="s">
        <v>17</v>
      </c>
      <c r="D100" s="8"/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f t="shared" si="26"/>
        <v>0</v>
      </c>
      <c r="L100" s="2">
        <f t="shared" si="27"/>
        <v>2</v>
      </c>
    </row>
    <row r="101" spans="1:18" s="1" customFormat="1" ht="12.75" customHeight="1" x14ac:dyDescent="0.15">
      <c r="A101" s="1">
        <v>16</v>
      </c>
      <c r="C101" s="8" t="s">
        <v>3</v>
      </c>
      <c r="D101" s="8"/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f t="shared" si="26"/>
        <v>0</v>
      </c>
      <c r="L101" s="2">
        <f t="shared" si="27"/>
        <v>2</v>
      </c>
    </row>
    <row r="102" spans="1:18" s="1" customFormat="1" ht="14.25" customHeight="1" x14ac:dyDescent="0.15">
      <c r="A102" s="1">
        <v>17</v>
      </c>
      <c r="C102" s="8" t="s">
        <v>9</v>
      </c>
      <c r="D102" s="8"/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f t="shared" si="26"/>
        <v>0</v>
      </c>
      <c r="L102" s="2">
        <f t="shared" si="27"/>
        <v>2</v>
      </c>
    </row>
    <row r="103" spans="1:18" s="1" customFormat="1" ht="15" customHeight="1" x14ac:dyDescent="0.15">
      <c r="A103" s="1">
        <v>18</v>
      </c>
      <c r="C103" s="8" t="s">
        <v>18</v>
      </c>
      <c r="D103" s="8"/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f t="shared" si="26"/>
        <v>0</v>
      </c>
      <c r="L103" s="2">
        <f t="shared" si="27"/>
        <v>2</v>
      </c>
    </row>
    <row r="104" spans="1:18" s="1" customFormat="1" ht="19.5" customHeight="1" thickBot="1" x14ac:dyDescent="0.2">
      <c r="A104" s="1">
        <v>19</v>
      </c>
      <c r="C104" s="8" t="s">
        <v>0</v>
      </c>
      <c r="D104" s="8"/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f t="shared" si="26"/>
        <v>0</v>
      </c>
      <c r="L104" s="2">
        <f t="shared" si="27"/>
        <v>2</v>
      </c>
    </row>
    <row r="105" spans="1:18" ht="21" customHeight="1" thickTop="1" x14ac:dyDescent="0.15">
      <c r="C105" s="96" t="s">
        <v>28</v>
      </c>
      <c r="D105" s="45">
        <f>SUBTOTAL(9,D83:D92)</f>
        <v>16</v>
      </c>
      <c r="E105" s="39">
        <f>SUM(E83:E104)</f>
        <v>8</v>
      </c>
      <c r="F105" s="39">
        <f t="shared" ref="F105:I105" si="28">SUM(F83:F104)</f>
        <v>0</v>
      </c>
      <c r="G105" s="39">
        <f>SUM(G83:G104)</f>
        <v>4</v>
      </c>
      <c r="H105" s="39">
        <f t="shared" si="28"/>
        <v>4</v>
      </c>
      <c r="I105" s="39">
        <f t="shared" si="28"/>
        <v>0</v>
      </c>
      <c r="J105" s="39">
        <f t="shared" si="26"/>
        <v>8</v>
      </c>
      <c r="L105" s="24">
        <f t="shared" si="27"/>
        <v>1</v>
      </c>
    </row>
    <row r="106" spans="1:18" s="1" customFormat="1" ht="21" customHeight="1" x14ac:dyDescent="0.15">
      <c r="C106" s="97"/>
      <c r="D106" s="44"/>
      <c r="E106" s="9">
        <f t="shared" ref="E106:J106" si="29">E105/$J$105</f>
        <v>1</v>
      </c>
      <c r="F106" s="9">
        <f t="shared" si="29"/>
        <v>0</v>
      </c>
      <c r="G106" s="9">
        <f t="shared" si="29"/>
        <v>0.5</v>
      </c>
      <c r="H106" s="9">
        <f t="shared" si="29"/>
        <v>0.5</v>
      </c>
      <c r="I106" s="9">
        <f t="shared" si="29"/>
        <v>0</v>
      </c>
      <c r="J106" s="9">
        <f t="shared" si="29"/>
        <v>1</v>
      </c>
      <c r="L106" s="2" t="e">
        <f>#REF!</f>
        <v>#REF!</v>
      </c>
    </row>
    <row r="107" spans="1:18" s="1" customFormat="1" ht="14.25" customHeight="1" x14ac:dyDescent="0.15">
      <c r="C107" s="10" t="s">
        <v>19</v>
      </c>
      <c r="D107" s="10"/>
      <c r="E107" s="11">
        <f t="shared" ref="E107:J107" si="30">SUM(E86:E104)</f>
        <v>0</v>
      </c>
      <c r="F107" s="11">
        <f t="shared" si="30"/>
        <v>0</v>
      </c>
      <c r="G107" s="11">
        <f t="shared" si="30"/>
        <v>0</v>
      </c>
      <c r="H107" s="11">
        <f t="shared" si="30"/>
        <v>0</v>
      </c>
      <c r="I107" s="11">
        <f t="shared" si="30"/>
        <v>0</v>
      </c>
      <c r="J107" s="11">
        <f t="shared" si="30"/>
        <v>0</v>
      </c>
      <c r="L107" s="2" t="e">
        <f>#REF!</f>
        <v>#REF!</v>
      </c>
    </row>
    <row r="108" spans="1:18" ht="6" customHeight="1" x14ac:dyDescent="0.15">
      <c r="C108" s="22"/>
      <c r="D108" s="22"/>
      <c r="E108" s="22"/>
      <c r="F108" s="22"/>
      <c r="G108" s="23"/>
      <c r="H108" s="23"/>
      <c r="I108" s="99"/>
      <c r="J108" s="99"/>
      <c r="L108" s="35"/>
    </row>
    <row r="109" spans="1:18" ht="13.5" x14ac:dyDescent="0.15">
      <c r="C109" s="31"/>
      <c r="D109" s="46"/>
      <c r="E109" s="31"/>
      <c r="F109" s="31"/>
      <c r="G109" s="31"/>
      <c r="H109" s="23"/>
      <c r="I109" s="23" t="s">
        <v>45</v>
      </c>
      <c r="J109" s="23"/>
      <c r="L109" s="35"/>
    </row>
    <row r="110" spans="1:18" s="33" customFormat="1" ht="21.95" customHeight="1" x14ac:dyDescent="0.15">
      <c r="E110" s="32" t="s">
        <v>59</v>
      </c>
      <c r="F110" s="32"/>
      <c r="G110" s="32"/>
      <c r="H110" s="98" t="s">
        <v>54</v>
      </c>
      <c r="I110" s="98"/>
      <c r="J110" s="32"/>
      <c r="P110" s="33" t="s">
        <v>25</v>
      </c>
    </row>
    <row r="111" spans="1:18" ht="36" customHeight="1" x14ac:dyDescent="0.15">
      <c r="C111" s="19" t="s">
        <v>27</v>
      </c>
      <c r="D111" s="49" t="s">
        <v>36</v>
      </c>
      <c r="E111" s="48" t="s">
        <v>35</v>
      </c>
      <c r="F111" s="36" t="s">
        <v>30</v>
      </c>
      <c r="G111" s="36" t="s">
        <v>31</v>
      </c>
      <c r="H111" s="36" t="s">
        <v>32</v>
      </c>
      <c r="I111" s="36" t="s">
        <v>33</v>
      </c>
      <c r="J111" s="16" t="s">
        <v>26</v>
      </c>
      <c r="L111" s="35"/>
      <c r="P111" s="19" t="s">
        <v>21</v>
      </c>
      <c r="Q111" s="19" t="s">
        <v>22</v>
      </c>
      <c r="R111" s="19" t="s">
        <v>23</v>
      </c>
    </row>
    <row r="112" spans="1:18" ht="21" customHeight="1" x14ac:dyDescent="0.15">
      <c r="C112" s="20" t="s">
        <v>20</v>
      </c>
      <c r="D112" s="20">
        <v>74</v>
      </c>
      <c r="E112" s="16">
        <v>15</v>
      </c>
      <c r="F112" s="16">
        <v>2</v>
      </c>
      <c r="G112" s="16">
        <v>13</v>
      </c>
      <c r="H112" s="16">
        <v>0</v>
      </c>
      <c r="I112" s="16">
        <v>0</v>
      </c>
      <c r="J112" s="16">
        <f t="shared" ref="J112:J134" si="31">SUM(F112:I112)</f>
        <v>15</v>
      </c>
      <c r="L112" s="24">
        <f>IF(OR(J112&gt;0,I112=""),1,2)</f>
        <v>1</v>
      </c>
      <c r="P112" s="41">
        <v>1</v>
      </c>
      <c r="Q112" s="41">
        <v>32</v>
      </c>
      <c r="R112" s="41">
        <v>45</v>
      </c>
    </row>
    <row r="113" spans="1:15" ht="21" customHeight="1" x14ac:dyDescent="0.15">
      <c r="C113" s="17" t="s">
        <v>29</v>
      </c>
      <c r="D113" s="17">
        <v>47</v>
      </c>
      <c r="E113" s="16">
        <v>25</v>
      </c>
      <c r="F113" s="16">
        <v>19</v>
      </c>
      <c r="G113" s="16">
        <v>6</v>
      </c>
      <c r="H113" s="16">
        <v>0</v>
      </c>
      <c r="I113" s="16">
        <v>0</v>
      </c>
      <c r="J113" s="16">
        <f t="shared" si="31"/>
        <v>25</v>
      </c>
      <c r="L113" s="24">
        <f>IF(OR(J113&gt;0,I113=""),1,2)</f>
        <v>1</v>
      </c>
    </row>
    <row r="114" spans="1:15" ht="21" customHeight="1" x14ac:dyDescent="0.15">
      <c r="C114" s="30" t="s">
        <v>24</v>
      </c>
      <c r="D114" s="30">
        <v>84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16">
        <f t="shared" si="31"/>
        <v>0</v>
      </c>
      <c r="L114" s="24">
        <f t="shared" ref="L114:L134" si="32">IF(OR(J114&gt;0,I114=""),1,2)</f>
        <v>2</v>
      </c>
      <c r="M114" s="24"/>
      <c r="N114" s="24"/>
      <c r="O114" s="24"/>
    </row>
    <row r="115" spans="1:15" s="1" customFormat="1" ht="21" customHeight="1" x14ac:dyDescent="0.15">
      <c r="A115" s="1">
        <v>1</v>
      </c>
      <c r="C115" s="78" t="s">
        <v>6</v>
      </c>
      <c r="D115" s="78"/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6">
        <f t="shared" si="31"/>
        <v>0</v>
      </c>
      <c r="L115" s="2">
        <f t="shared" si="32"/>
        <v>2</v>
      </c>
    </row>
    <row r="116" spans="1:15" ht="21" customHeight="1" x14ac:dyDescent="0.15">
      <c r="A116" s="35">
        <v>2</v>
      </c>
      <c r="C116" s="17" t="s">
        <v>2</v>
      </c>
      <c r="D116" s="17">
        <v>1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f t="shared" si="31"/>
        <v>0</v>
      </c>
      <c r="L116" s="24">
        <f t="shared" si="32"/>
        <v>2</v>
      </c>
    </row>
    <row r="117" spans="1:15" s="1" customFormat="1" ht="21" customHeight="1" x14ac:dyDescent="0.15">
      <c r="A117" s="1">
        <v>3</v>
      </c>
      <c r="C117" s="78" t="s">
        <v>16</v>
      </c>
      <c r="D117" s="78"/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6">
        <f t="shared" si="31"/>
        <v>0</v>
      </c>
      <c r="L117" s="2">
        <f t="shared" si="32"/>
        <v>2</v>
      </c>
    </row>
    <row r="118" spans="1:15" s="1" customFormat="1" ht="21" customHeight="1" x14ac:dyDescent="0.15">
      <c r="A118" s="1">
        <v>4</v>
      </c>
      <c r="C118" s="8" t="s">
        <v>11</v>
      </c>
      <c r="D118" s="8"/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f t="shared" si="31"/>
        <v>0</v>
      </c>
      <c r="L118" s="2">
        <f t="shared" si="32"/>
        <v>2</v>
      </c>
    </row>
    <row r="119" spans="1:15" s="1" customFormat="1" ht="21" customHeight="1" x14ac:dyDescent="0.15">
      <c r="A119" s="1">
        <v>5</v>
      </c>
      <c r="C119" s="8" t="s">
        <v>13</v>
      </c>
      <c r="D119" s="8"/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f t="shared" si="31"/>
        <v>0</v>
      </c>
      <c r="L119" s="2">
        <f t="shared" si="32"/>
        <v>2</v>
      </c>
    </row>
    <row r="120" spans="1:15" s="1" customFormat="1" ht="21" customHeight="1" x14ac:dyDescent="0.15">
      <c r="A120" s="1">
        <v>6</v>
      </c>
      <c r="C120" s="8" t="s">
        <v>4</v>
      </c>
      <c r="D120" s="8"/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f t="shared" si="31"/>
        <v>0</v>
      </c>
      <c r="L120" s="2">
        <f t="shared" si="32"/>
        <v>2</v>
      </c>
    </row>
    <row r="121" spans="1:15" s="1" customFormat="1" ht="21" customHeight="1" x14ac:dyDescent="0.15">
      <c r="A121" s="1">
        <v>7</v>
      </c>
      <c r="C121" s="8" t="s">
        <v>1</v>
      </c>
      <c r="D121" s="8"/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f t="shared" si="31"/>
        <v>0</v>
      </c>
      <c r="L121" s="2">
        <f t="shared" si="32"/>
        <v>2</v>
      </c>
    </row>
    <row r="122" spans="1:15" s="1" customFormat="1" ht="21" customHeight="1" x14ac:dyDescent="0.15">
      <c r="A122" s="1">
        <v>8</v>
      </c>
      <c r="C122" s="8" t="s">
        <v>12</v>
      </c>
      <c r="D122" s="8"/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f t="shared" si="31"/>
        <v>0</v>
      </c>
      <c r="L122" s="2">
        <f t="shared" si="32"/>
        <v>2</v>
      </c>
    </row>
    <row r="123" spans="1:15" s="1" customFormat="1" ht="21" customHeight="1" x14ac:dyDescent="0.15">
      <c r="A123" s="1">
        <v>9</v>
      </c>
      <c r="C123" s="8" t="s">
        <v>10</v>
      </c>
      <c r="D123" s="8"/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f t="shared" si="31"/>
        <v>0</v>
      </c>
      <c r="L123" s="2">
        <f t="shared" si="32"/>
        <v>2</v>
      </c>
    </row>
    <row r="124" spans="1:15" s="1" customFormat="1" ht="21" customHeight="1" x14ac:dyDescent="0.15">
      <c r="A124" s="1">
        <v>10</v>
      </c>
      <c r="C124" s="8" t="s">
        <v>15</v>
      </c>
      <c r="D124" s="8"/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f t="shared" si="31"/>
        <v>0</v>
      </c>
      <c r="L124" s="2">
        <f t="shared" si="32"/>
        <v>2</v>
      </c>
    </row>
    <row r="125" spans="1:15" ht="21" customHeight="1" x14ac:dyDescent="0.15">
      <c r="A125" s="35">
        <v>11</v>
      </c>
      <c r="C125" s="17" t="s">
        <v>14</v>
      </c>
      <c r="D125" s="17">
        <v>4</v>
      </c>
      <c r="E125" s="16">
        <v>4</v>
      </c>
      <c r="F125" s="16">
        <v>3</v>
      </c>
      <c r="G125" s="16">
        <v>1</v>
      </c>
      <c r="H125" s="16">
        <v>0</v>
      </c>
      <c r="I125" s="16">
        <v>0</v>
      </c>
      <c r="J125" s="16">
        <f t="shared" si="31"/>
        <v>4</v>
      </c>
      <c r="L125" s="24">
        <f t="shared" si="32"/>
        <v>1</v>
      </c>
    </row>
    <row r="126" spans="1:15" s="1" customFormat="1" ht="21" customHeight="1" x14ac:dyDescent="0.15">
      <c r="A126" s="1">
        <v>12</v>
      </c>
      <c r="C126" s="78" t="s">
        <v>7</v>
      </c>
      <c r="D126" s="78"/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6">
        <f t="shared" si="31"/>
        <v>0</v>
      </c>
      <c r="L126" s="2">
        <f t="shared" si="32"/>
        <v>2</v>
      </c>
    </row>
    <row r="127" spans="1:15" s="1" customFormat="1" ht="21" customHeight="1" x14ac:dyDescent="0.15">
      <c r="A127" s="1">
        <v>13</v>
      </c>
      <c r="C127" s="8" t="s">
        <v>5</v>
      </c>
      <c r="D127" s="8"/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f t="shared" si="31"/>
        <v>0</v>
      </c>
      <c r="L127" s="2">
        <f t="shared" si="32"/>
        <v>2</v>
      </c>
    </row>
    <row r="128" spans="1:15" s="1" customFormat="1" ht="21" customHeight="1" x14ac:dyDescent="0.15">
      <c r="A128" s="1">
        <v>14</v>
      </c>
      <c r="C128" s="8" t="s">
        <v>8</v>
      </c>
      <c r="D128" s="8"/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f t="shared" si="31"/>
        <v>0</v>
      </c>
      <c r="L128" s="2">
        <f t="shared" si="32"/>
        <v>2</v>
      </c>
    </row>
    <row r="129" spans="1:12" s="1" customFormat="1" ht="21" customHeight="1" x14ac:dyDescent="0.15">
      <c r="A129" s="1">
        <v>15</v>
      </c>
      <c r="C129" s="8" t="s">
        <v>17</v>
      </c>
      <c r="D129" s="8"/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f t="shared" si="31"/>
        <v>0</v>
      </c>
      <c r="L129" s="2">
        <f t="shared" si="32"/>
        <v>2</v>
      </c>
    </row>
    <row r="130" spans="1:12" s="1" customFormat="1" ht="21" customHeight="1" x14ac:dyDescent="0.15">
      <c r="A130" s="1">
        <v>16</v>
      </c>
      <c r="C130" s="8" t="s">
        <v>3</v>
      </c>
      <c r="D130" s="8"/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f t="shared" si="31"/>
        <v>0</v>
      </c>
      <c r="L130" s="2">
        <f t="shared" si="32"/>
        <v>2</v>
      </c>
    </row>
    <row r="131" spans="1:12" s="1" customFormat="1" ht="21" customHeight="1" x14ac:dyDescent="0.15">
      <c r="A131" s="1">
        <v>17</v>
      </c>
      <c r="C131" s="8" t="s">
        <v>9</v>
      </c>
      <c r="D131" s="8"/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f t="shared" si="31"/>
        <v>0</v>
      </c>
      <c r="L131" s="2">
        <f t="shared" si="32"/>
        <v>2</v>
      </c>
    </row>
    <row r="132" spans="1:12" s="1" customFormat="1" ht="21" customHeight="1" x14ac:dyDescent="0.15">
      <c r="A132" s="1">
        <v>18</v>
      </c>
      <c r="C132" s="8" t="s">
        <v>18</v>
      </c>
      <c r="D132" s="8"/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f t="shared" si="31"/>
        <v>0</v>
      </c>
      <c r="L132" s="2">
        <f t="shared" si="32"/>
        <v>2</v>
      </c>
    </row>
    <row r="133" spans="1:12" s="1" customFormat="1" ht="21" customHeight="1" thickBot="1" x14ac:dyDescent="0.2">
      <c r="A133" s="1">
        <v>19</v>
      </c>
      <c r="C133" s="8" t="s">
        <v>0</v>
      </c>
      <c r="D133" s="8"/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f t="shared" si="31"/>
        <v>0</v>
      </c>
      <c r="L133" s="2">
        <f t="shared" si="32"/>
        <v>2</v>
      </c>
    </row>
    <row r="134" spans="1:12" ht="21" customHeight="1" thickTop="1" x14ac:dyDescent="0.15">
      <c r="C134" s="101" t="s">
        <v>28</v>
      </c>
      <c r="D134" s="69">
        <f>SUBTOTAL(9,D112:D125)</f>
        <v>210</v>
      </c>
      <c r="E134" s="39">
        <f t="shared" ref="E134:I134" si="33">SUM(E112:E133)</f>
        <v>44</v>
      </c>
      <c r="F134" s="39">
        <f t="shared" si="33"/>
        <v>24</v>
      </c>
      <c r="G134" s="39">
        <f t="shared" si="33"/>
        <v>20</v>
      </c>
      <c r="H134" s="39">
        <f t="shared" si="33"/>
        <v>0</v>
      </c>
      <c r="I134" s="39">
        <f t="shared" si="33"/>
        <v>0</v>
      </c>
      <c r="J134" s="39">
        <f t="shared" si="31"/>
        <v>44</v>
      </c>
      <c r="L134" s="24">
        <f t="shared" si="32"/>
        <v>1</v>
      </c>
    </row>
    <row r="135" spans="1:12" s="1" customFormat="1" ht="21" customHeight="1" x14ac:dyDescent="0.15">
      <c r="C135" s="97"/>
      <c r="D135" s="44"/>
      <c r="E135" s="9">
        <f t="shared" ref="E135:J135" si="34">E134/$J$134</f>
        <v>1</v>
      </c>
      <c r="F135" s="9">
        <f t="shared" si="34"/>
        <v>0.54545454545454541</v>
      </c>
      <c r="G135" s="9">
        <f t="shared" si="34"/>
        <v>0.45454545454545453</v>
      </c>
      <c r="H135" s="9">
        <f t="shared" si="34"/>
        <v>0</v>
      </c>
      <c r="I135" s="9">
        <f t="shared" si="34"/>
        <v>0</v>
      </c>
      <c r="J135" s="9">
        <f t="shared" si="34"/>
        <v>1</v>
      </c>
      <c r="L135" s="2" t="e">
        <f>#REF!</f>
        <v>#REF!</v>
      </c>
    </row>
    <row r="136" spans="1:12" s="1" customFormat="1" ht="21" customHeight="1" x14ac:dyDescent="0.15">
      <c r="C136" s="10" t="s">
        <v>19</v>
      </c>
      <c r="D136" s="10"/>
      <c r="E136" s="11">
        <f>SUM(E115:E133)</f>
        <v>4</v>
      </c>
      <c r="F136" s="11">
        <f t="shared" ref="F136:J136" si="35">SUM(F115:F133)</f>
        <v>3</v>
      </c>
      <c r="G136" s="11">
        <f t="shared" si="35"/>
        <v>1</v>
      </c>
      <c r="H136" s="11">
        <f t="shared" si="35"/>
        <v>0</v>
      </c>
      <c r="I136" s="11">
        <f t="shared" si="35"/>
        <v>0</v>
      </c>
      <c r="J136" s="11">
        <f t="shared" si="35"/>
        <v>4</v>
      </c>
      <c r="L136" s="2" t="e">
        <f>#REF!</f>
        <v>#REF!</v>
      </c>
    </row>
    <row r="137" spans="1:12" ht="13.5" x14ac:dyDescent="0.15">
      <c r="C137" s="42"/>
      <c r="D137" s="42"/>
      <c r="E137" s="42"/>
      <c r="F137" s="42"/>
      <c r="I137" s="99"/>
      <c r="J137" s="99"/>
      <c r="L137" s="35"/>
    </row>
    <row r="138" spans="1:12" ht="33" customHeight="1" x14ac:dyDescent="0.15">
      <c r="C138" s="92"/>
      <c r="D138" s="93"/>
      <c r="E138" s="93"/>
      <c r="F138" s="93"/>
      <c r="G138" s="93"/>
      <c r="H138" s="93"/>
      <c r="I138" s="93"/>
      <c r="J138" s="93"/>
      <c r="L138" s="35"/>
    </row>
    <row r="139" spans="1:12" ht="13.5" x14ac:dyDescent="0.15">
      <c r="C139" s="47"/>
      <c r="D139" s="47"/>
      <c r="E139" s="47"/>
      <c r="F139" s="47"/>
      <c r="G139" s="47"/>
    </row>
  </sheetData>
  <mergeCells count="13">
    <mergeCell ref="H22:I22"/>
    <mergeCell ref="C138:J138"/>
    <mergeCell ref="H110:I110"/>
    <mergeCell ref="C47:C48"/>
    <mergeCell ref="I50:J50"/>
    <mergeCell ref="C51:G51"/>
    <mergeCell ref="C76:C77"/>
    <mergeCell ref="I79:J79"/>
    <mergeCell ref="C105:C106"/>
    <mergeCell ref="I108:J108"/>
    <mergeCell ref="C134:C135"/>
    <mergeCell ref="I137:J137"/>
    <mergeCell ref="H52:I52"/>
  </mergeCells>
  <phoneticPr fontId="3"/>
  <printOptions horizontalCentered="1"/>
  <pageMargins left="0.19685039370078741" right="0.19685039370078741" top="0.59055118110236227" bottom="0.39370078740157483" header="0.31496062992125984" footer="0.31496062992125984"/>
  <pageSetup paperSize="9" scale="97" fitToHeight="0" orientation="portrait" horizontalDpi="300" verticalDpi="300" r:id="rId1"/>
  <rowBreaks count="1" manualBreakCount="1">
    <brk id="20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H26診断結果</vt:lpstr>
      <vt:lpstr>H26診断結果（道路橋以外）</vt:lpstr>
      <vt:lpstr>H26診断結果!Print_Area</vt:lpstr>
      <vt:lpstr>'H26診断結果（道路橋以外）'!Print_Area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2016-06-28T12:11:41Z</cp:lastPrinted>
  <dcterms:created xsi:type="dcterms:W3CDTF">2014-04-30T00:26:14Z</dcterms:created>
  <dcterms:modified xsi:type="dcterms:W3CDTF">2016-09-08T01:18:24Z</dcterms:modified>
</cp:coreProperties>
</file>